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68" windowWidth="15576" windowHeight="7956" tabRatio="752" firstSheet="1" activeTab="1"/>
  </bookViews>
  <sheets>
    <sheet name="Cover Page" sheetId="1" r:id="rId1"/>
    <sheet name="Do First" sheetId="2" r:id="rId2"/>
    <sheet name="Part I Funding" sheetId="3" r:id="rId3"/>
    <sheet name="Part II Planned Expenditures" sheetId="4" r:id="rId4"/>
    <sheet name="Part III Planned District Match" sheetId="5" r:id="rId5"/>
    <sheet name="Summary" sheetId="6" r:id="rId6"/>
    <sheet name="Districts-Colleges" sheetId="7" state="hidden" r:id="rId7"/>
    <sheet name="Cat Flex List" sheetId="8" state="hidden" r:id="rId8"/>
    <sheet name="Yes-No" sheetId="9" state="hidden" r:id="rId9"/>
  </sheets>
  <externalReferences>
    <externalReference r:id="rId12"/>
    <externalReference r:id="rId13"/>
    <externalReference r:id="rId14"/>
    <externalReference r:id="rId15"/>
    <externalReference r:id="rId16"/>
    <externalReference r:id="rId17"/>
  </externalReferences>
  <definedNames>
    <definedName name="\c" localSheetId="7">'[4]Special Class FTES calc'!#REF!</definedName>
    <definedName name="\c" localSheetId="4">'[1]Special Class FTES calc'!#REF!</definedName>
    <definedName name="\c" localSheetId="5">'[1]Special Class FTES calc'!#REF!</definedName>
    <definedName name="\c" localSheetId="8">'[4]Special Class FTES calc'!#REF!</definedName>
    <definedName name="\c">'[1]Special Class FTES calc'!#REF!</definedName>
    <definedName name="_ftn1" localSheetId="3">'Part II Planned Expenditures'!#REF!</definedName>
    <definedName name="_ftn1" localSheetId="4">'Part III Planned District Match'!#REF!</definedName>
    <definedName name="_ftn2" localSheetId="3">'Part II Planned Expenditures'!#REF!</definedName>
    <definedName name="_ftn2" localSheetId="4">'Part III Planned District Match'!#REF!</definedName>
    <definedName name="_ftn3" localSheetId="3">'Part II Planned Expenditures'!#REF!</definedName>
    <definedName name="_ftn3" localSheetId="4">'Part III Planned District Match'!#REF!</definedName>
    <definedName name="_ftn4" localSheetId="3">'Part II Planned Expenditures'!#REF!</definedName>
    <definedName name="_ftn4" localSheetId="4">'Part III Planned District Match'!#REF!</definedName>
    <definedName name="_ftnref1" localSheetId="3">'Part II Planned Expenditures'!#REF!</definedName>
    <definedName name="_ftnref1" localSheetId="4">'Part III Planned District Match'!#REF!</definedName>
    <definedName name="_ftnref2" localSheetId="3">'Part II Planned Expenditures'!#REF!</definedName>
    <definedName name="_ftnref2" localSheetId="4">'Part III Planned District Match'!#REF!</definedName>
    <definedName name="_ftnref3" localSheetId="3">'Part II Planned Expenditures'!#REF!</definedName>
    <definedName name="_ftnref3" localSheetId="4">'Part III Planned District Match'!#REF!</definedName>
    <definedName name="_ftnref4" localSheetId="3">'Part II Planned Expenditures'!#REF!</definedName>
    <definedName name="_ftnref4" localSheetId="4">'Part III Planned District Match'!#REF!</definedName>
    <definedName name="CCC_Flexibility_Categorical_Programs">'Cat Flex List'!$A$9:$A$29</definedName>
    <definedName name="CCD">'[5]CCDs, CCCs'!$A$2:$A$74</definedName>
    <definedName name="colleges" localSheetId="7">'[6]districts colleges'!$C$2:$C$118</definedName>
    <definedName name="colleges" localSheetId="0">'[1]districts colleges'!$C$2:$C$115</definedName>
    <definedName name="colleges" localSheetId="8">'[6]districts colleges'!$C$2:$C$118</definedName>
    <definedName name="colleges">'Districts-Colleges'!$C$2:$C$115</definedName>
    <definedName name="creditnoncredit" localSheetId="7">'[6]districts colleges'!$G$2:$G$4</definedName>
    <definedName name="creditnoncredit" localSheetId="8">'[6]districts colleges'!$G$2:$G$4</definedName>
    <definedName name="creditnoncredit">'Districts-Colleges'!$G$2:$G$4</definedName>
    <definedName name="districts" localSheetId="7">'[6]districts colleges'!$A$2:$A$74</definedName>
    <definedName name="districts" localSheetId="0">'[1]districts colleges'!$A$2:$A$74</definedName>
    <definedName name="districts" localSheetId="8">'[6]districts colleges'!$A$2:$A$74</definedName>
    <definedName name="districts">'Districts-Colleges'!$A$2:$A$74</definedName>
    <definedName name="_xlnm.Print_Area" localSheetId="2">'Part I Funding'!$B$1:$G$46</definedName>
    <definedName name="_xlnm.Print_Area" localSheetId="5">'Summary'!$A$1:$F$61</definedName>
    <definedName name="Print_Area_MI" localSheetId="7">#REF!</definedName>
    <definedName name="Print_Area_MI" localSheetId="4">#REF!</definedName>
    <definedName name="Print_Area_MI" localSheetId="5">#REF!</definedName>
    <definedName name="Print_Area_MI" localSheetId="8">#REF!</definedName>
    <definedName name="Print_Area_MI">#REF!</definedName>
    <definedName name="q">'[3]districts colleges'!$C$2:$C$115</definedName>
    <definedName name="Select_Credit_or_NonCredit">'Districts-Colleges'!$G$3:$G$4</definedName>
    <definedName name="YesNo" localSheetId="7">'[6]yesno'!$A$2:$A$4</definedName>
    <definedName name="YesNo">'Yes-No'!$A$2:$A$4</definedName>
  </definedNames>
  <calcPr fullCalcOnLoad="1"/>
</workbook>
</file>

<file path=xl/comments8.xml><?xml version="1.0" encoding="utf-8"?>
<comments xmlns="http://schemas.openxmlformats.org/spreadsheetml/2006/main">
  <authors>
    <author>Orta, Jason</author>
  </authors>
  <commentList>
    <comment ref="J30" authorId="0">
      <text>
        <r>
          <rPr>
            <b/>
            <sz val="9"/>
            <rFont val="Tahoma"/>
            <family val="2"/>
          </rPr>
          <t>Orta, Jason:</t>
        </r>
        <r>
          <rPr>
            <sz val="9"/>
            <rFont val="Tahoma"/>
            <family val="2"/>
          </rPr>
          <t xml:space="preserve">
Moved to bottom for the list because it was in the way…
</t>
        </r>
      </text>
    </comment>
  </commentList>
</comments>
</file>

<file path=xl/sharedStrings.xml><?xml version="1.0" encoding="utf-8"?>
<sst xmlns="http://schemas.openxmlformats.org/spreadsheetml/2006/main" count="487" uniqueCount="405">
  <si>
    <t>Total</t>
  </si>
  <si>
    <t>College:</t>
  </si>
  <si>
    <t>District:</t>
  </si>
  <si>
    <t>Classification</t>
  </si>
  <si>
    <t>Employee Benefits</t>
  </si>
  <si>
    <t>Capital Outlay</t>
  </si>
  <si>
    <t>Date</t>
  </si>
  <si>
    <t>Phone Number</t>
  </si>
  <si>
    <t>Other Outgo</t>
  </si>
  <si>
    <t>Supplies &amp; Materials</t>
  </si>
  <si>
    <t>Subtotal</t>
  </si>
  <si>
    <t>Certification</t>
  </si>
  <si>
    <t>Academic Salaries: Position Title(s)</t>
  </si>
  <si>
    <t>Classified and Other Nonacademic Salaries: Position Title(s)</t>
  </si>
  <si>
    <t>Assessment</t>
  </si>
  <si>
    <t>Orientation</t>
  </si>
  <si>
    <t>Basic instructions:</t>
  </si>
  <si>
    <t>Blue colored cells indicate a pre-populated cell and cannot be modified.</t>
  </si>
  <si>
    <t>Gray colored cells indicate a formula and cannot be modified.</t>
  </si>
  <si>
    <t>District</t>
  </si>
  <si>
    <t xml:space="preserve">College  </t>
  </si>
  <si>
    <t>Allan Hancock CCD</t>
  </si>
  <si>
    <t>Alameda College</t>
  </si>
  <si>
    <t>Antelope Valley CCD</t>
  </si>
  <si>
    <t>Allan Hancock College</t>
  </si>
  <si>
    <t>Barstow CCD</t>
  </si>
  <si>
    <t>American River College</t>
  </si>
  <si>
    <t>Butte CCD</t>
  </si>
  <si>
    <t>Antelope Valley College</t>
  </si>
  <si>
    <t>Cabrillo CCD</t>
  </si>
  <si>
    <t>Bakersfield College</t>
  </si>
  <si>
    <t>Cerritos CCD</t>
  </si>
  <si>
    <t>Barstow College</t>
  </si>
  <si>
    <t>Chabot-Las Positas CCD</t>
  </si>
  <si>
    <t>Berkeley City College</t>
  </si>
  <si>
    <t>Chaffey CCD</t>
  </si>
  <si>
    <t>Butte College</t>
  </si>
  <si>
    <t>Citrus CCD</t>
  </si>
  <si>
    <t>Cabrillo College</t>
  </si>
  <si>
    <t>Coast CCD</t>
  </si>
  <si>
    <t>Canada College</t>
  </si>
  <si>
    <t>Compton CCD</t>
  </si>
  <si>
    <t>College of the Canyons</t>
  </si>
  <si>
    <t>Contra Costa CCD</t>
  </si>
  <si>
    <t>Cerritos College</t>
  </si>
  <si>
    <t>Copper Mt. CCD</t>
  </si>
  <si>
    <t>Cerro Coso College</t>
  </si>
  <si>
    <t>Desert CCD</t>
  </si>
  <si>
    <t>Chabot College</t>
  </si>
  <si>
    <t>El Camino CCD</t>
  </si>
  <si>
    <t>Chaffey College</t>
  </si>
  <si>
    <t>Feather River CCD</t>
  </si>
  <si>
    <t>Citrus College</t>
  </si>
  <si>
    <t>Foothill-DeAnza CCD</t>
  </si>
  <si>
    <t>Coastline College</t>
  </si>
  <si>
    <t>Gavilan Joint CCD</t>
  </si>
  <si>
    <t>Columbia College</t>
  </si>
  <si>
    <t>Glendale CCD</t>
  </si>
  <si>
    <t>Compton College</t>
  </si>
  <si>
    <t>Grossmont Cuyamaca CCD</t>
  </si>
  <si>
    <t>Contra Costa College</t>
  </si>
  <si>
    <t>Hartnell CCD</t>
  </si>
  <si>
    <t xml:space="preserve">Copper Mt. College </t>
  </si>
  <si>
    <t>Imperial CCD</t>
  </si>
  <si>
    <t>Cosumnes River College</t>
  </si>
  <si>
    <t>Kern CCD</t>
  </si>
  <si>
    <t>Crafton Hills College</t>
  </si>
  <si>
    <t>Lake Tahoe CCD</t>
  </si>
  <si>
    <t>Cuesta College</t>
  </si>
  <si>
    <t>Lassen CCD</t>
  </si>
  <si>
    <t>Cuyamaca College</t>
  </si>
  <si>
    <t xml:space="preserve">Long Beach CCD </t>
  </si>
  <si>
    <t>Cypress College</t>
  </si>
  <si>
    <t>Los Angeles CCD</t>
  </si>
  <si>
    <t>De Anza College</t>
  </si>
  <si>
    <t>Los Rios CCD</t>
  </si>
  <si>
    <t>College of the Desert</t>
  </si>
  <si>
    <t>Marin CCD</t>
  </si>
  <si>
    <t>Diablo Valley College</t>
  </si>
  <si>
    <t>Mendocino-Lake CCD</t>
  </si>
  <si>
    <t>East Los Angeles College</t>
  </si>
  <si>
    <t>Merced CCD</t>
  </si>
  <si>
    <t>El Camino College</t>
  </si>
  <si>
    <t>Mira Costa CCD</t>
  </si>
  <si>
    <t>Evergreen Valley College</t>
  </si>
  <si>
    <t>Monterey Peninsula CCD</t>
  </si>
  <si>
    <t>Feather River College</t>
  </si>
  <si>
    <t>Mt. San Antonio CCD</t>
  </si>
  <si>
    <t>Folsom Lake</t>
  </si>
  <si>
    <t>Mt. San Jacinto CCD</t>
  </si>
  <si>
    <t>Foothill College</t>
  </si>
  <si>
    <t>Napa Valley CCD</t>
  </si>
  <si>
    <t>Fresno City College</t>
  </si>
  <si>
    <t>North Orange County CCD</t>
  </si>
  <si>
    <t>Fullerton College</t>
  </si>
  <si>
    <t>Ohlone CCD</t>
  </si>
  <si>
    <t>Gavilan College</t>
  </si>
  <si>
    <t>Palo Verde CCD</t>
  </si>
  <si>
    <t>Glendale College</t>
  </si>
  <si>
    <t>Palomar CCD</t>
  </si>
  <si>
    <t>Golden West College</t>
  </si>
  <si>
    <t>Pasadena Area CCD</t>
  </si>
  <si>
    <t>Grossmont College</t>
  </si>
  <si>
    <t>Peralta CCD</t>
  </si>
  <si>
    <t>Hartnell College</t>
  </si>
  <si>
    <t>Rancho Santiago CCD</t>
  </si>
  <si>
    <t>Imperial Valley College</t>
  </si>
  <si>
    <t>Redwoods CCD</t>
  </si>
  <si>
    <t>Irvine Valley College</t>
  </si>
  <si>
    <t>Rio Hondo CCD</t>
  </si>
  <si>
    <t>Lake Tahoe College</t>
  </si>
  <si>
    <t>Riverside CCD</t>
  </si>
  <si>
    <t>Laney College</t>
  </si>
  <si>
    <t>San Bernardino CCD</t>
  </si>
  <si>
    <t>Las Positas College</t>
  </si>
  <si>
    <t>San Diego CCD</t>
  </si>
  <si>
    <t>Lassen College</t>
  </si>
  <si>
    <t>San Francisco CCD</t>
  </si>
  <si>
    <t>Long Beach City College</t>
  </si>
  <si>
    <t>San Joaquin Delta CCD</t>
  </si>
  <si>
    <t>Los Angeles City College</t>
  </si>
  <si>
    <t>San Jose-Evergreen CCD</t>
  </si>
  <si>
    <t>Los Angeles Harbor College</t>
  </si>
  <si>
    <t>San Luis Obispo CCD</t>
  </si>
  <si>
    <t>Los Angeles Mission College</t>
  </si>
  <si>
    <t>San Mateo CCD</t>
  </si>
  <si>
    <t>Los Angeles Pierce College</t>
  </si>
  <si>
    <t>Santa Barbara CCD</t>
  </si>
  <si>
    <t>Los Angeles Southwest College</t>
  </si>
  <si>
    <t>Santa Clarita CCD</t>
  </si>
  <si>
    <t>Los Angeles Trade-Tech College</t>
  </si>
  <si>
    <t>Santa Monica CCD</t>
  </si>
  <si>
    <t>Los Angeles Valley College</t>
  </si>
  <si>
    <t>Sequoias CCD</t>
  </si>
  <si>
    <t>Los Medanos College</t>
  </si>
  <si>
    <t>Shasta-Tehama-Trinity CCD</t>
  </si>
  <si>
    <t>Marin College</t>
  </si>
  <si>
    <t>Sierra CCD</t>
  </si>
  <si>
    <t>Mendocino College</t>
  </si>
  <si>
    <t>Siskiyou Joint CCD</t>
  </si>
  <si>
    <t>Merced College</t>
  </si>
  <si>
    <t>Solano CCD</t>
  </si>
  <si>
    <t>Merritt College</t>
  </si>
  <si>
    <t>Sonoma County CCD</t>
  </si>
  <si>
    <t>Mira Costa College</t>
  </si>
  <si>
    <t>South Orange County CCD</t>
  </si>
  <si>
    <t>Mission College</t>
  </si>
  <si>
    <t>Southwestern CCD</t>
  </si>
  <si>
    <t>Modesto Junior College</t>
  </si>
  <si>
    <t>State Center CCD</t>
  </si>
  <si>
    <t>Monterey Peninsula College</t>
  </si>
  <si>
    <t>Ventura CCD</t>
  </si>
  <si>
    <t>Moorpark College</t>
  </si>
  <si>
    <t>Victor Valley CCD</t>
  </si>
  <si>
    <t>Moreno Valley College</t>
  </si>
  <si>
    <t>West Hills CCD</t>
  </si>
  <si>
    <t>Mt. San Antonio College</t>
  </si>
  <si>
    <t>West Kern CCD</t>
  </si>
  <si>
    <t>Mt. San Jacinto College</t>
  </si>
  <si>
    <t>West Valley CCD</t>
  </si>
  <si>
    <t>Napa College</t>
  </si>
  <si>
    <t>Yosemite CCD</t>
  </si>
  <si>
    <t>Norco College</t>
  </si>
  <si>
    <t>Yuba CCD</t>
  </si>
  <si>
    <t>Ohlone College</t>
  </si>
  <si>
    <t>Orange Coast College</t>
  </si>
  <si>
    <t>Oxnard College</t>
  </si>
  <si>
    <t>Palo Verde College</t>
  </si>
  <si>
    <t>Palomar College</t>
  </si>
  <si>
    <t>Pasadena City College</t>
  </si>
  <si>
    <t>Porterville College</t>
  </si>
  <si>
    <t>College of the Redwoods</t>
  </si>
  <si>
    <t>Reedley College</t>
  </si>
  <si>
    <t>Rio Hondo College</t>
  </si>
  <si>
    <t>Riverside College</t>
  </si>
  <si>
    <t>Sacramento City College</t>
  </si>
  <si>
    <t>Saddleback College</t>
  </si>
  <si>
    <t>San Bernardino Valley College</t>
  </si>
  <si>
    <t>San Diego City College</t>
  </si>
  <si>
    <t>San Diego Mesa College</t>
  </si>
  <si>
    <t>San Diego Miramar College</t>
  </si>
  <si>
    <t>San Francisco City College</t>
  </si>
  <si>
    <t>San Joaquin Delta College</t>
  </si>
  <si>
    <t>San Jose City College</t>
  </si>
  <si>
    <t>College of San Mateo</t>
  </si>
  <si>
    <t>Santa Ana College</t>
  </si>
  <si>
    <t>Santa Barbara City College</t>
  </si>
  <si>
    <t>Santa Monica College</t>
  </si>
  <si>
    <t>Santa Rosa Junior College</t>
  </si>
  <si>
    <t>Santiago Canyon College</t>
  </si>
  <si>
    <t>College of the Sequoias</t>
  </si>
  <si>
    <t>Shasta College</t>
  </si>
  <si>
    <t>Sierra College</t>
  </si>
  <si>
    <t>College of the Siskiyous</t>
  </si>
  <si>
    <t>Skyline College</t>
  </si>
  <si>
    <t>Solano College</t>
  </si>
  <si>
    <t>Southwestern College</t>
  </si>
  <si>
    <t>Taft College</t>
  </si>
  <si>
    <t>Ventura College</t>
  </si>
  <si>
    <t>Victor Valley College</t>
  </si>
  <si>
    <t>West Hills Coalinga College</t>
  </si>
  <si>
    <t>West Hills Lemoore College</t>
  </si>
  <si>
    <t>West Los Angeles College</t>
  </si>
  <si>
    <t>West Valley College</t>
  </si>
  <si>
    <t>Woodland College</t>
  </si>
  <si>
    <t>Yuba College</t>
  </si>
  <si>
    <t>District Business Manager (Typed name and signature)</t>
  </si>
  <si>
    <t>Email address</t>
  </si>
  <si>
    <t>Other Operating Expenses and Services</t>
  </si>
  <si>
    <t># of FTE Positions</t>
  </si>
  <si>
    <t>Report Due Postmarked By</t>
  </si>
  <si>
    <t xml:space="preserve">Email report to: </t>
  </si>
  <si>
    <t>California Community Colleges Chancellor's Office</t>
  </si>
  <si>
    <t>Sacramento,  CA  95811-6549</t>
  </si>
  <si>
    <t>Credit</t>
  </si>
  <si>
    <t>Noncredit</t>
  </si>
  <si>
    <t>Select Credit or Noncredit</t>
  </si>
  <si>
    <t>Amount</t>
  </si>
  <si>
    <t>Select district</t>
  </si>
  <si>
    <t>Select college</t>
  </si>
  <si>
    <t>Cover Page</t>
  </si>
  <si>
    <t>Yellow highlighted cells allow you to enter a value, either by selecting from a drop down list or typing in the cell.</t>
  </si>
  <si>
    <r>
      <rPr>
        <b/>
        <u val="single"/>
        <sz val="10"/>
        <rFont val="Century Gothic"/>
        <family val="2"/>
      </rPr>
      <t xml:space="preserve">Number of FTE Positions </t>
    </r>
    <r>
      <rPr>
        <sz val="10"/>
        <rFont val="Century Gothic"/>
        <family val="2"/>
      </rPr>
      <t>- Report the number of FTE positions by object code as defined by the California Community Colleges Budget and Accounting Manual.</t>
    </r>
  </si>
  <si>
    <t>Patty Falero, Student Services and Special Programs Division</t>
  </si>
  <si>
    <t>Do First</t>
  </si>
  <si>
    <t>Part I Funding</t>
  </si>
  <si>
    <t>Summary</t>
  </si>
  <si>
    <t>Part I: Funding</t>
  </si>
  <si>
    <t>Friday</t>
  </si>
  <si>
    <t>and</t>
  </si>
  <si>
    <t>1102 Q Street, Suite 4554</t>
  </si>
  <si>
    <t>+</t>
  </si>
  <si>
    <t>-</t>
  </si>
  <si>
    <t>Select Yes or No</t>
  </si>
  <si>
    <t>Yes</t>
  </si>
  <si>
    <t>No</t>
  </si>
  <si>
    <t xml:space="preserve"> California Community Colleges Legislative Reporting Requirement - 2011-12</t>
  </si>
  <si>
    <t>Utilization of Categorical Flexibility Provision</t>
  </si>
  <si>
    <t>DISTRICT</t>
  </si>
  <si>
    <t>CBO or Designee</t>
  </si>
  <si>
    <t>Jeanette L. Gordon, Chief Financial Officer</t>
  </si>
  <si>
    <t xml:space="preserve">NO FUNDS TRANSFERRED </t>
  </si>
  <si>
    <t>Total 2011-12 Statewide Funding</t>
  </si>
  <si>
    <t>Amount Moved Out of Category</t>
  </si>
  <si>
    <t>Amount Moved Into Category</t>
  </si>
  <si>
    <t>Childcare Tax Bail Out</t>
  </si>
  <si>
    <t>Equal Employment Opportunity</t>
  </si>
  <si>
    <t xml:space="preserve">Economic Development  </t>
  </si>
  <si>
    <t xml:space="preserve">Apprenticeship </t>
  </si>
  <si>
    <t xml:space="preserve">Part-time Faculty Office Hours </t>
  </si>
  <si>
    <t xml:space="preserve">Part-time Faculty Health Insurance </t>
  </si>
  <si>
    <t xml:space="preserve">Part-time Faculty Compensation </t>
  </si>
  <si>
    <t xml:space="preserve">Matriculation </t>
  </si>
  <si>
    <t xml:space="preserve">Transfer Education and Articulation </t>
  </si>
  <si>
    <t xml:space="preserve">Physical Plant and Instructional Support </t>
  </si>
  <si>
    <t>Career Technical Education *</t>
  </si>
  <si>
    <t>XXX</t>
  </si>
  <si>
    <t xml:space="preserve">Student Financial Aid Administration </t>
  </si>
  <si>
    <t>Foster Care Education Program</t>
  </si>
  <si>
    <t xml:space="preserve">Fund for Student Success </t>
  </si>
  <si>
    <t xml:space="preserve">CalWORKs  </t>
  </si>
  <si>
    <t>Student Success Initiative - Basic Skills</t>
  </si>
  <si>
    <t>Nursing Support</t>
  </si>
  <si>
    <t>Disabled Students</t>
  </si>
  <si>
    <t>Extended Opportunity Programs &amp; Services</t>
  </si>
  <si>
    <t xml:space="preserve">CARE </t>
  </si>
  <si>
    <t>Telecom &amp; Technology Services</t>
  </si>
  <si>
    <r>
      <t xml:space="preserve">Funds may be transferred </t>
    </r>
    <r>
      <rPr>
        <b/>
        <sz val="11"/>
        <color indexed="8"/>
        <rFont val="Calibri"/>
        <family val="2"/>
      </rPr>
      <t>out of</t>
    </r>
    <r>
      <rPr>
        <sz val="10"/>
        <rFont val="Arial"/>
        <family val="0"/>
      </rPr>
      <t xml:space="preserve"> any</t>
    </r>
    <r>
      <rPr>
        <b/>
        <sz val="11"/>
        <color indexed="8"/>
        <rFont val="Calibri"/>
        <family val="2"/>
      </rPr>
      <t xml:space="preserve"> shaded</t>
    </r>
    <r>
      <rPr>
        <sz val="10"/>
        <rFont val="Arial"/>
        <family val="0"/>
      </rPr>
      <t xml:space="preserve"> categorical program and </t>
    </r>
    <r>
      <rPr>
        <b/>
        <sz val="11"/>
        <color indexed="8"/>
        <rFont val="Calibri"/>
        <family val="2"/>
      </rPr>
      <t>into</t>
    </r>
    <r>
      <rPr>
        <sz val="10"/>
        <rFont val="Arial"/>
        <family val="0"/>
      </rPr>
      <t xml:space="preserve"> any categorical program shown on this page.</t>
    </r>
  </si>
  <si>
    <t>* Career Technical Education is funded elsewhere in the budget and is not included in the flexibility provision.</t>
  </si>
  <si>
    <t xml:space="preserve">** The Chancellor may adjust allocations for these programs in support of statewide and regional functions. </t>
  </si>
  <si>
    <t>2011 State Budget Act (SB 87, Item 6870-101-0001, Provision 28)</t>
  </si>
  <si>
    <t>Enter whole numbers only</t>
  </si>
  <si>
    <t xml:space="preserve">cell: </t>
  </si>
  <si>
    <t>The required District Match was met:</t>
  </si>
  <si>
    <t>To print entire workbook: Go to File, Print, Entire Workbook.  Select double-sided.</t>
  </si>
  <si>
    <t>If you need additional rows to complete your data entry in Part II or Part III, please contact Debra Sheldon as listed above. The Chancellor's Office will be able to unlock the spreadsheet, add additional rows and send you the revised spreadsheet.</t>
  </si>
  <si>
    <t>This workbook contains 6 protected spreadsheets in the following order:</t>
  </si>
  <si>
    <t>Mail report with original signatures to:</t>
  </si>
  <si>
    <t>Select the CCC Categorical Program</t>
  </si>
  <si>
    <t>Student Success and Support Program</t>
  </si>
  <si>
    <t>2014-15</t>
  </si>
  <si>
    <t>Student Success and Support Program Allocation (Part II: Planned Expenditures)</t>
  </si>
  <si>
    <t>"Part I: Funding"</t>
  </si>
  <si>
    <t>Balance 2014-15 Student Success and Support Program Allocation:</t>
  </si>
  <si>
    <t>Total Planned Expenditures in the SSSP</t>
  </si>
  <si>
    <t>Enter your college's 2014-15 Student Success and Support Program Allocation</t>
  </si>
  <si>
    <t>Total 2014-15 Planned Expenditures in the Student Success and Support Program:</t>
  </si>
  <si>
    <t>This cell is the sum of: "Total 2014-15 Student Success and Support Program Allocation" minus "Student Success and Support Program Allocation (Part II: Planned Expenditures)".</t>
  </si>
  <si>
    <t>Grand Total</t>
  </si>
  <si>
    <t>Total Planned Expenditures cannot exceed the 2014-15 SSSP Allocation</t>
  </si>
  <si>
    <t>Part II Planned Expenditures</t>
  </si>
  <si>
    <t>Follow-up</t>
  </si>
  <si>
    <t>Counseling/ Advising/Other Ed Planning</t>
  </si>
  <si>
    <t>Budget Plan</t>
  </si>
  <si>
    <r>
      <t xml:space="preserve">Welcome to the Excel
</t>
    </r>
    <r>
      <rPr>
        <b/>
        <sz val="13"/>
        <rFont val="Century Gothic"/>
        <family val="2"/>
      </rPr>
      <t>2014-15 Student Success and Support Program Budget Plan</t>
    </r>
    <r>
      <rPr>
        <b/>
        <sz val="12"/>
        <rFont val="Century Gothic"/>
        <family val="2"/>
      </rPr>
      <t xml:space="preserve">
for fiscal reporting period
July 1, 2014 - June 30, 2015</t>
    </r>
  </si>
  <si>
    <t xml:space="preserve">Part III Planned District Match </t>
  </si>
  <si>
    <t>You may enter data in spreadsheets 2-6. Use the tab key to move around in each spreadsheet.  At the bottom of some of the spreadsheets (or the back of the page if printed) are Specific Entry for certain cells or Other Instructions. You will be able to enter whole numbers only (no cents).</t>
  </si>
  <si>
    <t>District Match (Part III: Planned District Match)</t>
  </si>
  <si>
    <t>F10</t>
  </si>
  <si>
    <t>This cell is the sum of: "Student Success and Support Program Allocation (Part II: Planned Expenditures)" and "District Match (Part III: Planned District Match )."</t>
  </si>
  <si>
    <t>If all of the 2014-15 Student Success and Support Program Allocation funds have been accounted for on this plan, then the balance should be zero.</t>
  </si>
  <si>
    <t>If the balance is positive, then the planned expenditures do not fully expend the allocation. The college needs to review the planned expenditures and make necessary adjustments.  If balance remains positive, then the funds must be returned to the Chancellor's Office.</t>
  </si>
  <si>
    <t xml:space="preserve">Part II: Planned  Expenditures (Student Success and Support Program Allocation)      </t>
  </si>
  <si>
    <r>
      <rPr>
        <b/>
        <u val="single"/>
        <sz val="8"/>
        <rFont val="Century Gothic"/>
        <family val="2"/>
      </rPr>
      <t>Student Success and Support Program Allocation</t>
    </r>
    <r>
      <rPr>
        <sz val="8"/>
        <rFont val="Century Gothic"/>
        <family val="2"/>
      </rPr>
      <t xml:space="preserve"> - Report planned expenditures of the SSSP allocation by object code as defined by the California Community Colleges Budget and Accounting Manual.  Although they appear in the CCC Budget and Accounting Manual, not all expenditures listed are appropriate for SSSP purposes.  Allowable and disallowed expenditures with Credit and Noncredit SSSP Allocations are listed below.</t>
    </r>
  </si>
  <si>
    <t xml:space="preserve"> "Part II: Planned Expenditures"</t>
  </si>
  <si>
    <t>Specific Entry Instructions</t>
  </si>
  <si>
    <t>Other Instructions</t>
  </si>
  <si>
    <t>2014-15 Student Success and Support Program Budget Plan</t>
  </si>
  <si>
    <r>
      <rPr>
        <b/>
        <u val="single"/>
        <sz val="10"/>
        <rFont val="Century Gothic"/>
        <family val="2"/>
      </rPr>
      <t>Planned expenditures in the Student Success and Support Program:</t>
    </r>
    <r>
      <rPr>
        <sz val="10"/>
        <rFont val="Century Gothic"/>
        <family val="2"/>
      </rPr>
      <t xml:space="preserve"> This Budget Plan must be completed at the college level.  If there is more than one college in your district, you will need to work with your district office to identify your college's funding level.  </t>
    </r>
  </si>
  <si>
    <t>Student Success and Support Program 2014-15 Budget Plan</t>
  </si>
  <si>
    <t xml:space="preserve">Student Success and Support Program 2014-15 Budget Plan
</t>
  </si>
  <si>
    <t xml:space="preserve">     Other Instructions</t>
  </si>
  <si>
    <t xml:space="preserve">Part III: Planned District Match </t>
  </si>
  <si>
    <t xml:space="preserve">District Match - Report planned expenditures of district funds by object code as defined by the California Community Colleges Budget and Accounting Manual.  </t>
  </si>
  <si>
    <t xml:space="preserve">Total Planned Expenditures must be at least equal to or exceed the Required District Match       </t>
  </si>
  <si>
    <t xml:space="preserve"> "Part III: Planned District Match"</t>
  </si>
  <si>
    <t>Research</t>
  </si>
  <si>
    <t>Technology</t>
  </si>
  <si>
    <t>Counseling/ Advising/ Other Ed Planning</t>
  </si>
  <si>
    <r>
      <t xml:space="preserve">Multi-college districts that use any portion of the SSSP allocation to provide support for district expenses will be required to complete and return the </t>
    </r>
    <r>
      <rPr>
        <b/>
        <sz val="10"/>
        <rFont val="Century Gothic"/>
        <family val="2"/>
      </rPr>
      <t>Certification of Planned District Office Expenses form.</t>
    </r>
    <r>
      <rPr>
        <sz val="10"/>
        <rFont val="Century Gothic"/>
        <family val="2"/>
      </rPr>
      <t xml:space="preserve">  The form can be found on the Chancellor's Office website at: http:/extranet.cccco.edu/Divisions/StudentServices.aspx.
Submit the Budget Plan with original signatures, via </t>
    </r>
    <r>
      <rPr>
        <b/>
        <sz val="10"/>
        <rFont val="Century Gothic"/>
        <family val="2"/>
      </rPr>
      <t>email</t>
    </r>
    <r>
      <rPr>
        <sz val="10"/>
        <rFont val="Century Gothic"/>
        <family val="2"/>
      </rPr>
      <t xml:space="preserve"> (PDF format) </t>
    </r>
    <r>
      <rPr>
        <i/>
        <sz val="10"/>
        <rFont val="Century Gothic"/>
        <family val="2"/>
      </rPr>
      <t>and</t>
    </r>
    <r>
      <rPr>
        <sz val="10"/>
        <rFont val="Century Gothic"/>
        <family val="2"/>
      </rPr>
      <t xml:space="preserve"> m</t>
    </r>
    <r>
      <rPr>
        <b/>
        <sz val="10"/>
        <rFont val="Century Gothic"/>
        <family val="2"/>
      </rPr>
      <t>ail</t>
    </r>
    <r>
      <rPr>
        <sz val="10"/>
        <rFont val="Century Gothic"/>
        <family val="2"/>
      </rPr>
      <t xml:space="preserve">, postmarked no later than
</t>
    </r>
    <r>
      <rPr>
        <b/>
        <sz val="11"/>
        <rFont val="Century Gothic"/>
        <family val="2"/>
      </rPr>
      <t>Friday</t>
    </r>
    <r>
      <rPr>
        <b/>
        <sz val="11"/>
        <color indexed="8"/>
        <rFont val="Century Gothic"/>
        <family val="2"/>
      </rPr>
      <t>, October 17, 2014</t>
    </r>
    <r>
      <rPr>
        <sz val="10"/>
        <rFont val="Century Gothic"/>
        <family val="2"/>
      </rPr>
      <t xml:space="preserve">.
</t>
    </r>
    <r>
      <rPr>
        <b/>
        <sz val="10"/>
        <rFont val="Century Gothic"/>
        <family val="2"/>
      </rPr>
      <t xml:space="preserve">Email to: </t>
    </r>
    <r>
      <rPr>
        <sz val="10"/>
        <rFont val="Century Gothic"/>
        <family val="2"/>
      </rPr>
      <t xml:space="preserve">cccmatric@cccco.edu
and
</t>
    </r>
    <r>
      <rPr>
        <b/>
        <sz val="10"/>
        <color indexed="8"/>
        <rFont val="Century Gothic"/>
        <family val="2"/>
      </rPr>
      <t>Mail to:</t>
    </r>
    <r>
      <rPr>
        <b/>
        <sz val="11"/>
        <color indexed="8"/>
        <rFont val="Century Gothic"/>
        <family val="2"/>
      </rPr>
      <t xml:space="preserve">
</t>
    </r>
    <r>
      <rPr>
        <sz val="10"/>
        <color indexed="8"/>
        <rFont val="Century Gothic"/>
        <family val="2"/>
      </rPr>
      <t>Patty Falero</t>
    </r>
    <r>
      <rPr>
        <sz val="11"/>
        <color indexed="8"/>
        <rFont val="Century Gothic"/>
        <family val="2"/>
      </rPr>
      <t>,</t>
    </r>
    <r>
      <rPr>
        <sz val="10"/>
        <rFont val="Century Gothic"/>
        <family val="2"/>
      </rPr>
      <t xml:space="preserve"> Student Services and Special Programs Division</t>
    </r>
    <r>
      <rPr>
        <sz val="10"/>
        <color indexed="8"/>
        <rFont val="Century Gothic"/>
        <family val="2"/>
      </rPr>
      <t xml:space="preserve">
California Community Colleges Chancellor's Office
1102 Q Street, Suite 4554
Sacramento, CA  95811-6539</t>
    </r>
    <r>
      <rPr>
        <sz val="10"/>
        <rFont val="Century Gothic"/>
        <family val="2"/>
      </rPr>
      <t xml:space="preserve">
For assis</t>
    </r>
    <r>
      <rPr>
        <sz val="10"/>
        <color indexed="8"/>
        <rFont val="Century Gothic"/>
        <family val="2"/>
      </rPr>
      <t xml:space="preserve">tance in completing this report, you may contact:
Debra Sheldon - dsheldon@cccco.edu - (916) 322-2818 
</t>
    </r>
  </si>
  <si>
    <t>This cell will populate once the Part II Planned Expenditures section has been completed.</t>
  </si>
  <si>
    <t>This cell will populate once the Part III Planned District Match section has been completed.</t>
  </si>
  <si>
    <r>
      <t xml:space="preserve">This cell will display your calculated required district match for your </t>
    </r>
    <r>
      <rPr>
        <i/>
        <sz val="10"/>
        <rFont val="Century Gothic"/>
        <family val="2"/>
      </rPr>
      <t>credit</t>
    </r>
    <r>
      <rPr>
        <sz val="10"/>
        <rFont val="Century Gothic"/>
        <family val="2"/>
      </rPr>
      <t xml:space="preserve"> program.</t>
    </r>
  </si>
  <si>
    <t>Beverages and Food
According to a 1989 legal opinion, categorical funds may be used to provide food or beverages (non-alcoholic) for students or staff provided there is no local Board of Trustees policy prohibiting these costs. Food and beverage costs must be for activities or functions consistent with the objectives of the categorical program.  Funds cannot be used to pay fo general campus activities such as open houses or other events not directly related to SSSP.</t>
  </si>
  <si>
    <t>SSSP Supervising Administrator or CSSO (Typed name and signature)</t>
  </si>
  <si>
    <t>District Chancellor (Typed name and signature)</t>
  </si>
  <si>
    <t>College President (Typed name and signature)</t>
  </si>
  <si>
    <t xml:space="preserve">The undersigned certify that the the SSSP allocation will be expended in accordance with the provisions outlined in title 5,  sections 51020-25 and in accordance with the objectives and activities identified in the college’s Student Success and Support Progam Plan per title 5, section 55510. 
 </t>
  </si>
  <si>
    <t>Did your college move Credit SSSP funds to Non-Credit? If yes, how much?</t>
  </si>
  <si>
    <t>If the balance is negative, then then planned expenditures exceed the allocation available and the college needs to review the planned expenditures and make necessary adjustments.  Budget Plan cannot be submitted if balance is negative.</t>
  </si>
  <si>
    <t xml:space="preserve">Total 2014-15 Student Success and Support Program Allocation </t>
  </si>
  <si>
    <t>Total SSSP Funds Available for Planned Expenditures</t>
  </si>
  <si>
    <t>Total SSSP funds Available for Planned Expenditures</t>
  </si>
  <si>
    <t>CREDIT</t>
  </si>
  <si>
    <t xml:space="preserve">Credit </t>
  </si>
  <si>
    <t>cccsssp@cccco.edu</t>
  </si>
  <si>
    <t>F12</t>
  </si>
  <si>
    <t>Colleges may move funds from their credit SSSP allocation to their non-credit SSSP allocation. If you did, enter the amount moved.</t>
  </si>
  <si>
    <t>F13</t>
  </si>
  <si>
    <t>This cell will populate with the funds available for expenditure in the Credit SSSP.</t>
  </si>
  <si>
    <t>F18</t>
  </si>
  <si>
    <t>F19</t>
  </si>
  <si>
    <t>E20</t>
  </si>
  <si>
    <t>F22</t>
  </si>
  <si>
    <t>F26</t>
  </si>
  <si>
    <r>
      <t xml:space="preserve">2:1 Calculated required match for </t>
    </r>
    <r>
      <rPr>
        <b/>
        <sz val="10"/>
        <color indexed="8"/>
        <rFont val="Century Gothic"/>
        <family val="2"/>
      </rPr>
      <t>credit</t>
    </r>
    <r>
      <rPr>
        <sz val="10"/>
        <color indexed="8"/>
        <rFont val="Century Gothic"/>
        <family val="2"/>
      </rPr>
      <t>:</t>
    </r>
  </si>
  <si>
    <r>
      <t>2:1 Calculated required district match for</t>
    </r>
    <r>
      <rPr>
        <b/>
        <sz val="10"/>
        <rFont val="Century Gothic"/>
        <family val="2"/>
      </rPr>
      <t xml:space="preserve"> credit</t>
    </r>
    <r>
      <rPr>
        <sz val="10"/>
        <rFont val="Century Gothic"/>
        <family val="2"/>
      </rPr>
      <t>:</t>
    </r>
  </si>
  <si>
    <t>Transitional Services (See #8 below)</t>
  </si>
  <si>
    <t>Coordination *</t>
  </si>
  <si>
    <r>
      <rPr>
        <b/>
        <sz val="10"/>
        <rFont val="Century Gothic"/>
        <family val="2"/>
      </rPr>
      <t>Expenditures Allowed and Disallowed with Credit and Noncredit SSSP Allocation</t>
    </r>
    <r>
      <rPr>
        <sz val="10"/>
        <rFont val="Century Gothic"/>
        <family val="2"/>
      </rPr>
      <t xml:space="preserve">
(a) Colleges may only expend their SSSP allocation funds to support and meet the costs of the core services described in Title 5, sections 51020-25 and in accordance with the objectives and activities identified in the college’s approved Student Success and Support Progam Plan per Title 5, section 55510. 
(b) The noncredit program requires a minimum of ninety percent (90%) of the noncredit allocation be expended on direct services to students.
(c) Requests for permission to spend SSSP funds for equipment, materials or services not listed in the college’s approved SSSP plan should be approved by the CSSO and appropriate SSSP Coordinator prior to transmittal to the Chancellor’s Office for approval.
</t>
    </r>
    <r>
      <rPr>
        <i/>
        <sz val="10"/>
        <rFont val="Century Gothic"/>
        <family val="2"/>
      </rPr>
      <t>Expenditures not allowed (See handbook for more detail)</t>
    </r>
    <r>
      <rPr>
        <sz val="10"/>
        <rFont val="Century Gothic"/>
        <family val="2"/>
      </rPr>
      <t xml:space="preserve">
Student Success and Support Program allocation funds shall not be expended for:
1.   Construction                                                                                                                                                                                                                                                                                                           2.   Gifts                                                                                                                                                                                                                                                                                                                               3.   Stipends for Students                                                                                                                                                                                                                                                                                            4.   Office Furniture                                                                                                                                                                                                                                                                                                                    5.   Administrative Salaries and Benefits (positions that do not support the core services described in the college’s approved SSSP plan
6.   Political or Professional Dues, Memberships, or Contributions                                                                                                                                                                                                                7.   Rental of Off-Campus Space                                                                                                                                                                                                                                                                                         8.   Legal and Audit Exceptions                                                                                                                                                                                                                                                                                                       9.   Indirect costs 
10. Staff related to the Student Success and support Program                                                                                                                                                                                                                                         11. Unrelated Travel Costs                                                                                                                                                                                                                                                                                                     12. Vehicles                                                                                                                                                                                                                                                                                                                         
14. Courses                                                                                                                                                                                                                                                                                                                                                                       
15. Admissions and Records                                                                                                                                                                                                                                                                                      16. Institutional Research </t>
    </r>
  </si>
  <si>
    <r>
      <t xml:space="preserve">* Coordination - </t>
    </r>
    <r>
      <rPr>
        <sz val="10"/>
        <rFont val="Century Gothic"/>
        <family val="2"/>
      </rPr>
      <t>This includes time spent by the SSSP Coordinator who has direct responsibility for coordinating the college’s SSSP services, developing and monitoring the program plan and budget, reviewing MIS data submissions to ensure accuracy and completing required program reports and some staff who work directly in the program providing these coordination activities.  The portion of the SSSP Coordinator and staff salaries and benefits that are dedicated to providing core should be reported under the appropriate core serivces.</t>
    </r>
  </si>
  <si>
    <r>
      <rPr>
        <b/>
        <sz val="10"/>
        <rFont val="Century Gothic"/>
        <family val="2"/>
      </rPr>
      <t>Expenditures Allowed and Disallowed for Credit and Noncredit District Match</t>
    </r>
    <r>
      <rPr>
        <sz val="10"/>
        <rFont val="Century Gothic"/>
        <family val="2"/>
      </rPr>
      <t xml:space="preserve">
District Match must directly benefit the SSSP. Institutions can count expenditures from non-program fund sources for core services and related direct program costs, such as:                                                                                                                                                                                                                                                                                                                   1.   Orientation                                                                                                                                                                                                                                                                                                                2.   Assessment for placement                                                                                                                                                                                                                                                                                       3.   Student Education Planning                                                                                                                                                                                                                                                                                  4.   Counseling and Advising                                                                                                                                                                                                                                                                                        5.   Follow-up Services                                                                                                                                                                                                                                                                                                6.   Institutional research directly related to the provision or evaluation of SSSP services                                                                                                                                                        7.   SSSP Technology
8.   Transitional Services (now permanent) - A&amp;R, Transfer and Articulation Services, Career Services, Institutional Research, and Institutionally-funded tutoring and supplemental instruction costs for at-risk students, as covered in the handbook.                                                                                                                                                                                                                                                                                                                                                                                                                                                                                                                                                                                                                                                                                                                                                            
                                                                                                                                                                                                                                                                                                                                                     Other than the services listed above, district funds cannot be used as a match to fund expenses not allowed by SSSP funds, such as:
(a) Staff, certificated or administrative positions, that do not support the core services described in the college’s approved SSSP plan.
(b) Indirect costs (i.e., heat, lights, power or janitorial services).
(c) Political or Professional Dues, Memberships or Contributions
(d) Construction, or Vehicles
(e) Travel unrelated to SSSP activities or functions
Beverages and Food
According to a 1989 legal opinion, categorical funds may be used to provide food or beverages (non-alcoholic) for students or staff provided there is no local Board of Trustees policy prohibiting these costs. Food and beverage costs must be for activities or functions consistent with the objectives of the categorical program.  Funds cannot be used to pay fo general campus activities such as open houses or other events not directly related to SSSP.</t>
    </r>
  </si>
  <si>
    <t>College Credit SSSP Coordinator (Typed name and signature)</t>
  </si>
  <si>
    <t>Academic PT Counselors</t>
  </si>
  <si>
    <t>Academic Special Projects</t>
  </si>
  <si>
    <t>Administrative Assistant III</t>
  </si>
  <si>
    <t>Instructional Department Specialist</t>
  </si>
  <si>
    <t>Matriculation Program Assistant</t>
  </si>
  <si>
    <t>Matriculation Specialist</t>
  </si>
  <si>
    <t>Senior Academic Evaluation Specialist</t>
  </si>
  <si>
    <t>Assessment Specialist</t>
  </si>
  <si>
    <t>Academic Evaluation Specialists</t>
  </si>
  <si>
    <t>Educational Advisors</t>
  </si>
  <si>
    <t>Assessment Testing Coordinator</t>
  </si>
  <si>
    <t>Counseling/Assessment Supplies &amp; Printing</t>
  </si>
  <si>
    <t>Transfer Center Supplies &amp; Printing</t>
  </si>
  <si>
    <t>Welcome Center Supplies &amp; Printing</t>
  </si>
  <si>
    <t>MoboApps for Completion Counts App</t>
  </si>
  <si>
    <t>Ellucian/Hyland Transcript Import</t>
  </si>
  <si>
    <t>Accuplacer</t>
  </si>
  <si>
    <t>CI Solutions</t>
  </si>
  <si>
    <t>Professional Development/Travel</t>
  </si>
  <si>
    <t>Assistant Professor, Counseling</t>
  </si>
  <si>
    <t>Counseling/Advising/Other Ed Planning</t>
  </si>
  <si>
    <t>Coordination</t>
  </si>
  <si>
    <t xml:space="preserve">Student Workers </t>
  </si>
  <si>
    <t>Welcome Day/Spring Orientation/Student Success Summit</t>
  </si>
  <si>
    <t>Dean Enrollment Services</t>
  </si>
  <si>
    <t>Counselors</t>
  </si>
  <si>
    <t>PT Counselors</t>
  </si>
  <si>
    <t>Counseling Extra Duty Stipends</t>
  </si>
  <si>
    <t>PT Faculty Guidance</t>
  </si>
  <si>
    <t>Dean Institutional Effectiveness</t>
  </si>
  <si>
    <t>CL Admissions &amp; Records Staff</t>
  </si>
  <si>
    <t>CL Veterans Staff</t>
  </si>
  <si>
    <t>CL Learning Center Staff</t>
  </si>
  <si>
    <t>CL Counseling Staff</t>
  </si>
  <si>
    <t>CL Short Term Non Classified</t>
  </si>
  <si>
    <t>CL Overtime</t>
  </si>
  <si>
    <t>CL</t>
  </si>
  <si>
    <t>Student Employment</t>
  </si>
  <si>
    <t>Outreach Staff</t>
  </si>
  <si>
    <t>Counselors Benefits</t>
  </si>
  <si>
    <t>CL Learning Center Staff Benefits</t>
  </si>
  <si>
    <t>Admissions &amp; Records Classified Employee Benefits</t>
  </si>
  <si>
    <t>CL Outreach Staff Benefits</t>
  </si>
  <si>
    <t>CE PT Faculty Guidance</t>
  </si>
  <si>
    <t>Admissions and Records Supplies</t>
  </si>
  <si>
    <t>Evaluators Supplies</t>
  </si>
  <si>
    <t>Learning Center Supplies</t>
  </si>
  <si>
    <t>Counseling/Transfer Center Supplies</t>
  </si>
  <si>
    <t>A&amp;R, Evaluators, LRC, Counseling, TR Center</t>
  </si>
  <si>
    <t>CL Counseling Staff/Facult/Transfer Center Beneftis Benefits</t>
  </si>
  <si>
    <t>SSS Director</t>
  </si>
  <si>
    <t>SSS Classified Staff Benefits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</si>
</sst>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2]\ #,##0.00_);[Red]\([$€-2]\ #,##0.00\)"/>
    <numFmt numFmtId="169" formatCode="[$-409]dddd\,\ mmmm\ dd\,\ yyyy"/>
    <numFmt numFmtId="170" formatCode="[$-409]mmmm\ d\,\ yyyy;@"/>
    <numFmt numFmtId="171" formatCode="0.0%"/>
    <numFmt numFmtId="172" formatCode="_(&quot;$&quot;* #,##0_);_(&quot;$&quot;* \(#,##0\);_(&quot;$&quot;* &quot;-&quot;??_);_(@_)"/>
    <numFmt numFmtId="173" formatCode="[$-409]h:mm:ss\ AM/PM"/>
    <numFmt numFmtId="174" formatCode="_(&quot;$&quot;* #,##0.0_);_(&quot;$&quot;* \(#,##0.0\);_(&quot;$&quot;* &quot;-&quot;??_);_(@_)"/>
    <numFmt numFmtId="175" formatCode="&quot;$&quot;#,##0.0"/>
    <numFmt numFmtId="176" formatCode="&quot;$&quot;#,##0.00"/>
    <numFmt numFmtId="177" formatCode="[&lt;=9999999]###\-####;\(###\)\ ###\-####"/>
    <numFmt numFmtId="178" formatCode="[$-F800]dddd\,\ mmmm\ dd\,\ yyyy"/>
    <numFmt numFmtId="179" formatCode="_(&quot;$&quot;* #,##0.0_);_(&quot;$&quot;* \(#,##0.0\);_(&quot;$&quot;* &quot;-&quot;_);_(@_)"/>
    <numFmt numFmtId="180" formatCode="_(* #,##0_);_(* \(#,##0\);_(* &quot;-&quot;??_);_(@_)"/>
    <numFmt numFmtId="181" formatCode="#,##0;[Red]#,##0"/>
    <numFmt numFmtId="182" formatCode="_(&quot;$&quot;* #,##0.00_);_(&quot;$&quot;* \(#,##0.00\);_(&quot;$&quot;* &quot;-&quot;_);_(@_)"/>
  </numFmts>
  <fonts count="91">
    <font>
      <sz val="10"/>
      <name val="Arial"/>
      <family val="0"/>
    </font>
    <font>
      <u val="single"/>
      <sz val="10"/>
      <color indexed="12"/>
      <name val="Arial"/>
      <family val="2"/>
    </font>
    <font>
      <sz val="8"/>
      <name val="Arial"/>
      <family val="2"/>
    </font>
    <font>
      <b/>
      <i/>
      <sz val="10"/>
      <name val="Arial"/>
      <family val="2"/>
    </font>
    <font>
      <b/>
      <sz val="10"/>
      <name val="Arial"/>
      <family val="2"/>
    </font>
    <font>
      <sz val="10"/>
      <name val="Courier"/>
      <family val="3"/>
    </font>
    <font>
      <b/>
      <sz val="12"/>
      <name val="Century Gothic"/>
      <family val="2"/>
    </font>
    <font>
      <sz val="12"/>
      <name val="Century Gothic"/>
      <family val="2"/>
    </font>
    <font>
      <sz val="10"/>
      <name val="Century Gothic"/>
      <family val="2"/>
    </font>
    <font>
      <b/>
      <sz val="10"/>
      <name val="Century Gothic"/>
      <family val="2"/>
    </font>
    <font>
      <b/>
      <sz val="11"/>
      <color indexed="8"/>
      <name val="Century Gothic"/>
      <family val="2"/>
    </font>
    <font>
      <sz val="11"/>
      <color indexed="8"/>
      <name val="Century Gothic"/>
      <family val="2"/>
    </font>
    <font>
      <sz val="10"/>
      <color indexed="8"/>
      <name val="Century Gothic"/>
      <family val="2"/>
    </font>
    <font>
      <sz val="11"/>
      <name val="Century Gothic"/>
      <family val="2"/>
    </font>
    <font>
      <b/>
      <sz val="11"/>
      <name val="Century Gothic"/>
      <family val="2"/>
    </font>
    <font>
      <sz val="9"/>
      <name val="Century Gothic"/>
      <family val="2"/>
    </font>
    <font>
      <b/>
      <sz val="9"/>
      <name val="Century Gothic"/>
      <family val="2"/>
    </font>
    <font>
      <b/>
      <u val="single"/>
      <sz val="10"/>
      <name val="Century Gothic"/>
      <family val="2"/>
    </font>
    <font>
      <i/>
      <sz val="10"/>
      <name val="Century Gothic"/>
      <family val="2"/>
    </font>
    <font>
      <sz val="8"/>
      <name val="Century Gothic"/>
      <family val="2"/>
    </font>
    <font>
      <b/>
      <sz val="10"/>
      <color indexed="8"/>
      <name val="Century Gothic"/>
      <family val="2"/>
    </font>
    <font>
      <b/>
      <sz val="13"/>
      <name val="Century Gothic"/>
      <family val="2"/>
    </font>
    <font>
      <b/>
      <u val="single"/>
      <sz val="11"/>
      <name val="Century Gothic"/>
      <family val="2"/>
    </font>
    <font>
      <sz val="8"/>
      <name val="Tahoma"/>
      <family val="2"/>
    </font>
    <font>
      <b/>
      <sz val="8"/>
      <name val="Century Gothic"/>
      <family val="2"/>
    </font>
    <font>
      <u val="single"/>
      <sz val="8"/>
      <color indexed="12"/>
      <name val="Century Gothic"/>
      <family val="2"/>
    </font>
    <font>
      <b/>
      <u val="single"/>
      <sz val="8"/>
      <name val="Century Gothic"/>
      <family val="2"/>
    </font>
    <font>
      <b/>
      <sz val="6"/>
      <name val="Century Gothic"/>
      <family val="2"/>
    </font>
    <font>
      <u val="single"/>
      <sz val="12"/>
      <color indexed="12"/>
      <name val="Century Gothic"/>
      <family val="2"/>
    </font>
    <font>
      <sz val="9"/>
      <name val="Tahoma"/>
      <family val="2"/>
    </font>
    <font>
      <b/>
      <sz val="9"/>
      <name val="Tahoma"/>
      <family val="2"/>
    </font>
    <font>
      <sz val="11"/>
      <color indexed="8"/>
      <name val="Calibri"/>
      <family val="2"/>
    </font>
    <font>
      <b/>
      <sz val="11"/>
      <color indexed="8"/>
      <name val="Calibri"/>
      <family val="2"/>
    </font>
    <font>
      <b/>
      <sz val="11"/>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sz val="11"/>
      <color indexed="10"/>
      <name val="Calibri"/>
      <family val="2"/>
    </font>
    <font>
      <sz val="12"/>
      <color indexed="8"/>
      <name val="Century Gothic"/>
      <family val="2"/>
    </font>
    <font>
      <b/>
      <sz val="18"/>
      <color indexed="8"/>
      <name val="Century Gothic"/>
      <family val="2"/>
    </font>
    <font>
      <b/>
      <sz val="12"/>
      <color indexed="8"/>
      <name val="Century Gothic"/>
      <family val="2"/>
    </font>
    <font>
      <b/>
      <sz val="20"/>
      <color indexed="8"/>
      <name val="Century Gothic"/>
      <family val="2"/>
    </font>
    <font>
      <b/>
      <sz val="24"/>
      <color indexed="8"/>
      <name val="Century Gothic"/>
      <family val="2"/>
    </font>
    <font>
      <b/>
      <sz val="16"/>
      <color indexed="8"/>
      <name val="Calibri"/>
      <family val="2"/>
    </font>
    <font>
      <b/>
      <sz val="14"/>
      <color indexed="8"/>
      <name val="Calibri"/>
      <family val="2"/>
    </font>
    <font>
      <u val="single"/>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entury Gothic"/>
      <family val="2"/>
    </font>
    <font>
      <sz val="11"/>
      <color theme="1"/>
      <name val="Century Gothic"/>
      <family val="2"/>
    </font>
    <font>
      <b/>
      <sz val="18"/>
      <color theme="1"/>
      <name val="Century Gothic"/>
      <family val="2"/>
    </font>
    <font>
      <b/>
      <sz val="12"/>
      <color theme="1"/>
      <name val="Century Gothic"/>
      <family val="2"/>
    </font>
    <font>
      <b/>
      <sz val="11"/>
      <color theme="1"/>
      <name val="Century Gothic"/>
      <family val="2"/>
    </font>
    <font>
      <b/>
      <sz val="20"/>
      <color theme="1"/>
      <name val="Century Gothic"/>
      <family val="2"/>
    </font>
    <font>
      <b/>
      <sz val="24"/>
      <color theme="1"/>
      <name val="Century Gothic"/>
      <family val="2"/>
    </font>
    <font>
      <sz val="10"/>
      <color theme="1"/>
      <name val="Century Gothic"/>
      <family val="2"/>
    </font>
    <font>
      <b/>
      <sz val="16"/>
      <color theme="1"/>
      <name val="Calibri"/>
      <family val="2"/>
    </font>
    <font>
      <b/>
      <sz val="14"/>
      <color theme="1"/>
      <name val="Calibri"/>
      <family val="2"/>
    </font>
    <font>
      <u val="single"/>
      <sz val="11"/>
      <color theme="1"/>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tint="-0.24997000396251678"/>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dotted"/>
      <right style="dotted"/>
      <top style="dotted"/>
      <bottom style="dotted"/>
    </border>
    <border>
      <left style="thin"/>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dotted"/>
    </border>
    <border>
      <left>
        <color indexed="63"/>
      </left>
      <right style="thin"/>
      <top>
        <color indexed="63"/>
      </top>
      <bottom style="dotted"/>
    </border>
    <border>
      <left style="dotted"/>
      <right>
        <color indexed="63"/>
      </right>
      <top style="dotted"/>
      <bottom style="dotted"/>
    </border>
    <border>
      <left>
        <color indexed="63"/>
      </left>
      <right style="dotted"/>
      <top style="dotted"/>
      <bottom style="dotted"/>
    </border>
    <border>
      <left style="thin"/>
      <right style="thin"/>
      <top>
        <color indexed="63"/>
      </top>
      <bottom>
        <color indexed="63"/>
      </bottom>
    </border>
    <border>
      <left>
        <color indexed="63"/>
      </left>
      <right style="thin"/>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6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74" fillId="0" borderId="0">
      <alignment/>
      <protection/>
    </xf>
    <xf numFmtId="0" fontId="0" fillId="0" borderId="0">
      <alignment/>
      <protection/>
    </xf>
    <xf numFmtId="0" fontId="60"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37" fontId="5"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86">
    <xf numFmtId="0" fontId="0" fillId="0" borderId="0" xfId="0" applyAlignment="1">
      <alignment/>
    </xf>
    <xf numFmtId="37" fontId="4" fillId="0" borderId="0" xfId="67" applyFont="1" applyFill="1" applyBorder="1" applyAlignment="1">
      <alignment horizontal="center"/>
      <protection/>
    </xf>
    <xf numFmtId="37" fontId="4" fillId="0" borderId="0" xfId="66" applyFont="1" applyFill="1" applyBorder="1" applyAlignment="1" applyProtection="1">
      <alignment horizontal="center" wrapText="1"/>
      <protection/>
    </xf>
    <xf numFmtId="0" fontId="74" fillId="0" borderId="0" xfId="62">
      <alignment/>
      <protection/>
    </xf>
    <xf numFmtId="37" fontId="3" fillId="0" borderId="0" xfId="67" applyFont="1" applyFill="1" applyBorder="1">
      <alignment/>
      <protection/>
    </xf>
    <xf numFmtId="37" fontId="0" fillId="0" borderId="0" xfId="67" applyFont="1" applyFill="1" applyBorder="1" applyAlignment="1" applyProtection="1">
      <alignment horizontal="left"/>
      <protection/>
    </xf>
    <xf numFmtId="37" fontId="3" fillId="0" borderId="0" xfId="66" applyFont="1" applyFill="1" applyBorder="1" applyAlignment="1" applyProtection="1">
      <alignment horizontal="left" wrapText="1"/>
      <protection/>
    </xf>
    <xf numFmtId="37" fontId="0" fillId="0" borderId="0" xfId="67" applyFont="1" applyFill="1" applyBorder="1" applyAlignment="1" applyProtection="1" quotePrefix="1">
      <alignment horizontal="left"/>
      <protection/>
    </xf>
    <xf numFmtId="37" fontId="0" fillId="0" borderId="0" xfId="65" applyFont="1" applyFill="1" applyBorder="1" applyAlignment="1" applyProtection="1">
      <alignment horizontal="left"/>
      <protection/>
    </xf>
    <xf numFmtId="37" fontId="0" fillId="0" borderId="0" xfId="70" applyFont="1" applyFill="1" applyBorder="1">
      <alignment/>
      <protection/>
    </xf>
    <xf numFmtId="0" fontId="74" fillId="0" borderId="0" xfId="62" applyFont="1">
      <alignment/>
      <protection/>
    </xf>
    <xf numFmtId="37" fontId="0" fillId="0" borderId="0" xfId="70" applyFont="1" applyFill="1" applyBorder="1" applyAlignment="1" applyProtection="1">
      <alignment horizontal="left"/>
      <protection/>
    </xf>
    <xf numFmtId="37" fontId="0" fillId="0" borderId="0" xfId="68" applyFont="1" applyFill="1" applyBorder="1" applyAlignment="1" applyProtection="1">
      <alignment horizontal="left"/>
      <protection/>
    </xf>
    <xf numFmtId="37" fontId="0" fillId="0" borderId="0" xfId="69" applyFont="1" applyFill="1" applyBorder="1" applyAlignment="1" applyProtection="1">
      <alignment horizontal="left"/>
      <protection/>
    </xf>
    <xf numFmtId="37" fontId="0" fillId="0" borderId="0" xfId="67" applyFont="1" applyFill="1" applyBorder="1">
      <alignment/>
      <protection/>
    </xf>
    <xf numFmtId="37" fontId="0" fillId="0" borderId="0" xfId="67" applyFont="1" applyFill="1" applyBorder="1" applyAlignment="1" applyProtection="1">
      <alignment horizontal="center"/>
      <protection/>
    </xf>
    <xf numFmtId="37" fontId="0" fillId="0" borderId="0" xfId="67" applyFont="1" applyFill="1" applyBorder="1" applyProtection="1">
      <alignment/>
      <protection/>
    </xf>
    <xf numFmtId="0" fontId="79" fillId="0" borderId="10" xfId="62" applyFont="1" applyBorder="1" applyAlignment="1">
      <alignment horizontal="center"/>
      <protection/>
    </xf>
    <xf numFmtId="0" fontId="80" fillId="0" borderId="11" xfId="62" applyFont="1" applyBorder="1">
      <alignment/>
      <protection/>
    </xf>
    <xf numFmtId="0" fontId="80" fillId="0" borderId="12" xfId="62" applyFont="1" applyBorder="1">
      <alignment/>
      <protection/>
    </xf>
    <xf numFmtId="0" fontId="80" fillId="0" borderId="0" xfId="62" applyFont="1">
      <alignment/>
      <protection/>
    </xf>
    <xf numFmtId="0" fontId="81" fillId="0" borderId="13" xfId="62" applyFont="1" applyBorder="1" applyAlignment="1">
      <alignment/>
      <protection/>
    </xf>
    <xf numFmtId="0" fontId="81" fillId="0" borderId="0" xfId="62" applyFont="1" applyBorder="1" applyAlignment="1">
      <alignment/>
      <protection/>
    </xf>
    <xf numFmtId="0" fontId="81" fillId="0" borderId="14" xfId="62" applyFont="1" applyBorder="1" applyAlignment="1">
      <alignment/>
      <protection/>
    </xf>
    <xf numFmtId="0" fontId="80" fillId="0" borderId="0" xfId="62" applyFont="1" applyBorder="1">
      <alignment/>
      <protection/>
    </xf>
    <xf numFmtId="0" fontId="80" fillId="0" borderId="14" xfId="62" applyFont="1" applyBorder="1">
      <alignment/>
      <protection/>
    </xf>
    <xf numFmtId="0" fontId="81" fillId="0" borderId="13" xfId="62" applyFont="1" applyFill="1" applyBorder="1" applyAlignment="1">
      <alignment vertical="center"/>
      <protection/>
    </xf>
    <xf numFmtId="0" fontId="81" fillId="0" borderId="14" xfId="62" applyFont="1" applyFill="1" applyBorder="1" applyAlignment="1">
      <alignment vertical="center"/>
      <protection/>
    </xf>
    <xf numFmtId="0" fontId="80" fillId="0" borderId="0" xfId="62" applyFont="1" applyAlignment="1">
      <alignment vertical="center"/>
      <protection/>
    </xf>
    <xf numFmtId="0" fontId="81" fillId="0" borderId="0" xfId="62" applyFont="1" applyFill="1" applyBorder="1" applyAlignment="1">
      <alignment horizontal="center" vertical="center"/>
      <protection/>
    </xf>
    <xf numFmtId="0" fontId="80" fillId="0" borderId="0" xfId="62" applyFont="1" applyFill="1" applyAlignment="1">
      <alignment vertical="center"/>
      <protection/>
    </xf>
    <xf numFmtId="0" fontId="82" fillId="0" borderId="13" xfId="62" applyFont="1" applyBorder="1" applyAlignment="1">
      <alignment horizontal="center"/>
      <protection/>
    </xf>
    <xf numFmtId="0" fontId="80" fillId="0" borderId="13" xfId="62" applyFont="1" applyBorder="1">
      <alignment/>
      <protection/>
    </xf>
    <xf numFmtId="0" fontId="80" fillId="0" borderId="0" xfId="62" applyFont="1" applyBorder="1" applyAlignment="1">
      <alignment horizontal="center"/>
      <protection/>
    </xf>
    <xf numFmtId="0" fontId="80" fillId="0" borderId="14" xfId="62" applyFont="1" applyBorder="1" applyAlignment="1">
      <alignment horizontal="center"/>
      <protection/>
    </xf>
    <xf numFmtId="0" fontId="79" fillId="0" borderId="15" xfId="62" applyFont="1" applyBorder="1" applyAlignment="1">
      <alignment horizontal="left"/>
      <protection/>
    </xf>
    <xf numFmtId="0" fontId="80" fillId="0" borderId="16" xfId="62" applyFont="1" applyBorder="1">
      <alignment/>
      <protection/>
    </xf>
    <xf numFmtId="0" fontId="80" fillId="0" borderId="17" xfId="62" applyFont="1" applyBorder="1">
      <alignment/>
      <protection/>
    </xf>
    <xf numFmtId="0" fontId="6" fillId="0" borderId="0" xfId="0" applyFont="1" applyAlignment="1">
      <alignment/>
    </xf>
    <xf numFmtId="0" fontId="7" fillId="0" borderId="0" xfId="0" applyFont="1" applyAlignment="1">
      <alignment horizontal="right"/>
    </xf>
    <xf numFmtId="0" fontId="8" fillId="0" borderId="0" xfId="0" applyFont="1" applyAlignment="1">
      <alignment/>
    </xf>
    <xf numFmtId="0" fontId="8" fillId="0" borderId="0" xfId="0" applyFont="1" applyAlignment="1">
      <alignment horizontal="left" vertical="top" wrapText="1"/>
    </xf>
    <xf numFmtId="0" fontId="83" fillId="0" borderId="0" xfId="0" applyFont="1" applyAlignment="1">
      <alignment/>
    </xf>
    <xf numFmtId="0" fontId="8" fillId="0" borderId="0" xfId="0" applyFont="1" applyAlignment="1">
      <alignment horizontal="left"/>
    </xf>
    <xf numFmtId="0" fontId="8" fillId="33" borderId="18" xfId="0" applyFont="1" applyFill="1" applyBorder="1" applyAlignment="1">
      <alignment/>
    </xf>
    <xf numFmtId="0" fontId="8" fillId="34" borderId="18" xfId="0" applyFont="1" applyFill="1" applyBorder="1" applyAlignment="1">
      <alignment/>
    </xf>
    <xf numFmtId="0" fontId="8" fillId="35" borderId="18" xfId="0" applyFont="1" applyFill="1" applyBorder="1" applyAlignment="1">
      <alignment/>
    </xf>
    <xf numFmtId="0" fontId="7" fillId="0" borderId="0" xfId="0" applyFont="1" applyFill="1" applyAlignment="1">
      <alignment/>
    </xf>
    <xf numFmtId="0" fontId="7" fillId="0" borderId="0" xfId="0" applyFont="1" applyAlignment="1">
      <alignment/>
    </xf>
    <xf numFmtId="0" fontId="8" fillId="0" borderId="0" xfId="0" applyFont="1" applyBorder="1" applyAlignment="1">
      <alignment/>
    </xf>
    <xf numFmtId="0" fontId="6" fillId="0" borderId="0" xfId="0" applyFont="1" applyBorder="1" applyAlignment="1">
      <alignment/>
    </xf>
    <xf numFmtId="0" fontId="8" fillId="0" borderId="0" xfId="0" applyFont="1" applyBorder="1" applyAlignment="1">
      <alignment/>
    </xf>
    <xf numFmtId="0" fontId="8" fillId="0" borderId="0" xfId="0" applyFont="1" applyFill="1" applyBorder="1" applyAlignment="1">
      <alignment/>
    </xf>
    <xf numFmtId="0" fontId="8" fillId="0" borderId="0" xfId="0" applyFont="1" applyFill="1" applyAlignment="1">
      <alignment/>
    </xf>
    <xf numFmtId="0" fontId="9" fillId="0" borderId="0" xfId="0" applyFont="1" applyBorder="1" applyAlignment="1">
      <alignment horizontal="left" vertical="center"/>
    </xf>
    <xf numFmtId="0" fontId="9" fillId="0" borderId="0" xfId="0" applyFont="1" applyBorder="1" applyAlignment="1">
      <alignment/>
    </xf>
    <xf numFmtId="0" fontId="14" fillId="0" borderId="0" xfId="0" applyFont="1" applyBorder="1" applyAlignment="1" applyProtection="1">
      <alignment/>
      <protection/>
    </xf>
    <xf numFmtId="0" fontId="8" fillId="0" borderId="0" xfId="0" applyFont="1" applyBorder="1" applyAlignment="1" applyProtection="1">
      <alignment/>
      <protection/>
    </xf>
    <xf numFmtId="0" fontId="9" fillId="0" borderId="0" xfId="0" applyFont="1" applyBorder="1" applyAlignment="1" applyProtection="1">
      <alignment horizontal="left" vertical="top"/>
      <protection/>
    </xf>
    <xf numFmtId="0" fontId="6" fillId="0" borderId="0" xfId="0" applyFont="1" applyAlignment="1">
      <alignment horizontal="left" vertical="top" wrapText="1"/>
    </xf>
    <xf numFmtId="0" fontId="14" fillId="0" borderId="0" xfId="0" applyFont="1" applyAlignment="1">
      <alignment vertical="center"/>
    </xf>
    <xf numFmtId="0" fontId="13" fillId="0" borderId="0" xfId="0" applyFont="1" applyAlignment="1">
      <alignment/>
    </xf>
    <xf numFmtId="0" fontId="9" fillId="0" borderId="0" xfId="0" applyFont="1" applyAlignment="1">
      <alignment vertical="center"/>
    </xf>
    <xf numFmtId="0" fontId="9" fillId="0" borderId="0" xfId="0" applyNumberFormat="1" applyFont="1" applyBorder="1" applyAlignment="1">
      <alignment horizontal="left" shrinkToFit="1"/>
    </xf>
    <xf numFmtId="0" fontId="8" fillId="0" borderId="0" xfId="0" applyFont="1" applyAlignment="1">
      <alignment horizontal="right"/>
    </xf>
    <xf numFmtId="0" fontId="9" fillId="0" borderId="0" xfId="0" applyFont="1" applyBorder="1" applyAlignment="1">
      <alignment horizontal="left" shrinkToFit="1"/>
    </xf>
    <xf numFmtId="0" fontId="15" fillId="0" borderId="0" xfId="0" applyFont="1" applyAlignment="1">
      <alignment/>
    </xf>
    <xf numFmtId="0" fontId="9" fillId="0" borderId="18" xfId="0" applyNumberFormat="1" applyFont="1" applyFill="1" applyBorder="1" applyAlignment="1" applyProtection="1">
      <alignment vertical="center"/>
      <protection/>
    </xf>
    <xf numFmtId="167" fontId="9" fillId="0" borderId="18" xfId="0" applyNumberFormat="1" applyFont="1" applyFill="1" applyBorder="1" applyAlignment="1" applyProtection="1">
      <alignment horizontal="center" vertical="center" wrapText="1"/>
      <protection/>
    </xf>
    <xf numFmtId="167" fontId="8" fillId="0" borderId="18" xfId="0" applyNumberFormat="1" applyFont="1" applyFill="1" applyBorder="1" applyAlignment="1" applyProtection="1">
      <alignment vertical="top"/>
      <protection/>
    </xf>
    <xf numFmtId="42" fontId="8" fillId="35" borderId="18" xfId="0" applyNumberFormat="1" applyFont="1" applyFill="1" applyBorder="1" applyAlignment="1">
      <alignment vertical="center" wrapText="1"/>
    </xf>
    <xf numFmtId="41" fontId="8" fillId="35" borderId="18" xfId="0" applyNumberFormat="1" applyFont="1" applyFill="1" applyBorder="1" applyAlignment="1">
      <alignment vertical="center" wrapText="1"/>
    </xf>
    <xf numFmtId="0" fontId="8" fillId="0" borderId="19" xfId="0" applyFont="1" applyBorder="1" applyAlignment="1">
      <alignment/>
    </xf>
    <xf numFmtId="0" fontId="9" fillId="0" borderId="0" xfId="0" applyFont="1" applyFill="1" applyBorder="1" applyAlignment="1">
      <alignment/>
    </xf>
    <xf numFmtId="0" fontId="7" fillId="0" borderId="0" xfId="0" applyNumberFormat="1" applyFont="1" applyFill="1" applyBorder="1" applyAlignment="1">
      <alignment shrinkToFit="1"/>
    </xf>
    <xf numFmtId="0" fontId="7" fillId="0" borderId="0" xfId="0" applyFont="1" applyFill="1" applyBorder="1" applyAlignment="1">
      <alignment shrinkToFit="1"/>
    </xf>
    <xf numFmtId="0" fontId="6" fillId="0" borderId="0" xfId="0" applyFont="1" applyAlignment="1">
      <alignment/>
    </xf>
    <xf numFmtId="0" fontId="6" fillId="0" borderId="0" xfId="0" applyFont="1" applyAlignment="1">
      <alignment horizontal="left"/>
    </xf>
    <xf numFmtId="0" fontId="81" fillId="2" borderId="0" xfId="62" applyFont="1" applyFill="1" applyBorder="1" applyAlignment="1">
      <alignment horizontal="center" vertical="center"/>
      <protection/>
    </xf>
    <xf numFmtId="0" fontId="14" fillId="0" borderId="0" xfId="0" applyFont="1" applyBorder="1" applyAlignment="1">
      <alignment/>
    </xf>
    <xf numFmtId="0" fontId="6" fillId="0" borderId="0" xfId="0" applyFont="1" applyAlignment="1">
      <alignment horizontal="left" vertical="top"/>
    </xf>
    <xf numFmtId="0" fontId="8" fillId="0" borderId="0" xfId="0" applyFont="1" applyBorder="1" applyAlignment="1">
      <alignment horizontal="left"/>
    </xf>
    <xf numFmtId="0" fontId="84" fillId="2" borderId="0" xfId="62" applyFont="1" applyFill="1" applyBorder="1" applyAlignment="1">
      <alignment horizontal="center" vertical="center"/>
      <protection/>
    </xf>
    <xf numFmtId="0" fontId="6" fillId="0" borderId="0" xfId="0" applyFont="1" applyAlignment="1">
      <alignment horizontal="right"/>
    </xf>
    <xf numFmtId="0" fontId="7" fillId="0" borderId="0" xfId="0" applyFont="1" applyAlignment="1">
      <alignment horizontal="left"/>
    </xf>
    <xf numFmtId="0" fontId="7" fillId="0" borderId="0" xfId="0" applyFont="1" applyFill="1" applyBorder="1" applyAlignment="1" applyProtection="1">
      <alignment horizontal="left" vertical="top"/>
      <protection/>
    </xf>
    <xf numFmtId="0" fontId="7" fillId="0" borderId="0" xfId="0" applyFont="1" applyFill="1" applyAlignment="1">
      <alignment horizontal="left"/>
    </xf>
    <xf numFmtId="0" fontId="6" fillId="0" borderId="0" xfId="0" applyFont="1" applyBorder="1" applyAlignment="1">
      <alignment horizontal="left"/>
    </xf>
    <xf numFmtId="0" fontId="8" fillId="0" borderId="0" xfId="0" applyFont="1" applyBorder="1" applyAlignment="1">
      <alignment horizontal="left" vertical="center"/>
    </xf>
    <xf numFmtId="0" fontId="9" fillId="0" borderId="0" xfId="0" applyFont="1" applyBorder="1" applyAlignment="1">
      <alignment horizontal="left"/>
    </xf>
    <xf numFmtId="0" fontId="9" fillId="0" borderId="20" xfId="0" applyFont="1" applyBorder="1" applyAlignment="1">
      <alignment horizontal="left"/>
    </xf>
    <xf numFmtId="167" fontId="9" fillId="0" borderId="0" xfId="0" applyNumberFormat="1" applyFont="1" applyBorder="1" applyAlignment="1">
      <alignment horizontal="left"/>
    </xf>
    <xf numFmtId="0" fontId="8" fillId="0" borderId="0" xfId="0" applyNumberFormat="1" applyFont="1" applyBorder="1" applyAlignment="1">
      <alignment horizontal="left" vertical="top"/>
    </xf>
    <xf numFmtId="0" fontId="8" fillId="0" borderId="0" xfId="0" applyFont="1" applyFill="1" applyBorder="1" applyAlignment="1">
      <alignment horizontal="left" vertical="center"/>
    </xf>
    <xf numFmtId="0" fontId="14" fillId="0" borderId="0" xfId="0" applyFont="1" applyBorder="1" applyAlignment="1">
      <alignment horizontal="left" vertical="center"/>
    </xf>
    <xf numFmtId="0" fontId="14" fillId="0" borderId="0" xfId="0" applyFont="1" applyFill="1" applyBorder="1" applyAlignment="1">
      <alignment horizontal="left" vertical="center"/>
    </xf>
    <xf numFmtId="41" fontId="9" fillId="0" borderId="0" xfId="0" applyNumberFormat="1" applyFont="1" applyFill="1" applyBorder="1" applyAlignment="1">
      <alignment horizontal="left" vertical="center"/>
    </xf>
    <xf numFmtId="42" fontId="9" fillId="0" borderId="0" xfId="0" applyNumberFormat="1" applyFont="1" applyFill="1" applyBorder="1" applyAlignment="1">
      <alignment horizontal="left"/>
    </xf>
    <xf numFmtId="0" fontId="9" fillId="0" borderId="0" xfId="0" applyFont="1" applyFill="1" applyBorder="1" applyAlignment="1">
      <alignment horizontal="left"/>
    </xf>
    <xf numFmtId="0" fontId="15" fillId="0" borderId="0" xfId="0" applyFont="1" applyAlignment="1">
      <alignment horizontal="left"/>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horizontal="left" vertical="top"/>
    </xf>
    <xf numFmtId="172" fontId="16" fillId="0" borderId="0" xfId="0" applyNumberFormat="1" applyFont="1" applyBorder="1" applyAlignment="1">
      <alignment horizontal="left" vertical="top"/>
    </xf>
    <xf numFmtId="0" fontId="6" fillId="0" borderId="0" xfId="0" applyFont="1" applyFill="1" applyBorder="1" applyAlignment="1">
      <alignment horizontal="left"/>
    </xf>
    <xf numFmtId="0" fontId="84" fillId="0" borderId="13" xfId="62" applyFont="1" applyBorder="1" applyAlignment="1">
      <alignment horizontal="center"/>
      <protection/>
    </xf>
    <xf numFmtId="0" fontId="81" fillId="0" borderId="13" xfId="62" applyFont="1" applyBorder="1" applyAlignment="1">
      <alignment horizontal="center"/>
      <protection/>
    </xf>
    <xf numFmtId="0" fontId="81" fillId="0" borderId="0" xfId="62" applyFont="1" applyBorder="1" applyAlignment="1">
      <alignment horizontal="center"/>
      <protection/>
    </xf>
    <xf numFmtId="0" fontId="79" fillId="0" borderId="13" xfId="62" applyFont="1" applyBorder="1" applyAlignment="1">
      <alignment horizontal="center"/>
      <protection/>
    </xf>
    <xf numFmtId="0" fontId="8" fillId="0" borderId="0" xfId="0" applyFont="1" applyFill="1" applyBorder="1" applyAlignment="1">
      <alignment horizontal="center" vertical="center"/>
    </xf>
    <xf numFmtId="0" fontId="22" fillId="0" borderId="0" xfId="0" applyFont="1" applyBorder="1" applyAlignment="1">
      <alignment/>
    </xf>
    <xf numFmtId="0" fontId="9" fillId="0" borderId="0" xfId="0" applyFont="1" applyFill="1" applyBorder="1" applyAlignment="1">
      <alignment/>
    </xf>
    <xf numFmtId="42" fontId="9" fillId="34" borderId="18" xfId="0" applyNumberFormat="1" applyFont="1" applyFill="1" applyBorder="1" applyAlignment="1">
      <alignment/>
    </xf>
    <xf numFmtId="42" fontId="9" fillId="35" borderId="18" xfId="0" applyNumberFormat="1" applyFont="1" applyFill="1" applyBorder="1" applyAlignment="1">
      <alignment/>
    </xf>
    <xf numFmtId="41" fontId="9" fillId="0" borderId="19" xfId="0" applyNumberFormat="1" applyFont="1" applyFill="1" applyBorder="1" applyAlignment="1">
      <alignment/>
    </xf>
    <xf numFmtId="42" fontId="8" fillId="0" borderId="21" xfId="0" applyNumberFormat="1" applyFont="1" applyBorder="1" applyAlignment="1">
      <alignment/>
    </xf>
    <xf numFmtId="177" fontId="19" fillId="36" borderId="22" xfId="0" applyNumberFormat="1" applyFont="1" applyFill="1" applyBorder="1" applyAlignment="1" applyProtection="1">
      <alignment vertical="top"/>
      <protection locked="0"/>
    </xf>
    <xf numFmtId="14" fontId="19" fillId="36" borderId="22" xfId="0" applyNumberFormat="1" applyFont="1" applyFill="1" applyBorder="1" applyAlignment="1" applyProtection="1">
      <alignment horizontal="left"/>
      <protection locked="0"/>
    </xf>
    <xf numFmtId="0" fontId="19" fillId="0" borderId="0" xfId="0" applyFont="1" applyAlignment="1">
      <alignment/>
    </xf>
    <xf numFmtId="0" fontId="24" fillId="0" borderId="20" xfId="0" applyFont="1" applyBorder="1" applyAlignment="1" applyProtection="1">
      <alignment vertical="top"/>
      <protection/>
    </xf>
    <xf numFmtId="0" fontId="19" fillId="0" borderId="0" xfId="0" applyFont="1" applyBorder="1" applyAlignment="1" applyProtection="1">
      <alignment vertical="top"/>
      <protection/>
    </xf>
    <xf numFmtId="0" fontId="24" fillId="0" borderId="0" xfId="0" applyFont="1" applyBorder="1" applyAlignment="1" applyProtection="1">
      <alignment horizontal="left" vertical="top"/>
      <protection/>
    </xf>
    <xf numFmtId="0" fontId="1" fillId="36" borderId="22" xfId="57" applyNumberFormat="1" applyFill="1" applyBorder="1" applyAlignment="1" applyProtection="1">
      <alignment horizontal="left" shrinkToFit="1"/>
      <protection locked="0"/>
    </xf>
    <xf numFmtId="0" fontId="25" fillId="36" borderId="22" xfId="57" applyNumberFormat="1" applyFont="1" applyFill="1" applyBorder="1" applyAlignment="1" applyProtection="1">
      <alignment horizontal="left" shrinkToFit="1"/>
      <protection locked="0"/>
    </xf>
    <xf numFmtId="0" fontId="19" fillId="36" borderId="22" xfId="0" applyNumberFormat="1" applyFont="1" applyFill="1" applyBorder="1" applyAlignment="1" applyProtection="1">
      <alignment horizontal="left" shrinkToFit="1"/>
      <protection locked="0"/>
    </xf>
    <xf numFmtId="0" fontId="6" fillId="0" borderId="0" xfId="0" applyFont="1" applyFill="1" applyBorder="1" applyAlignment="1">
      <alignment/>
    </xf>
    <xf numFmtId="0" fontId="9" fillId="0" borderId="0" xfId="0" applyFont="1" applyBorder="1" applyAlignment="1">
      <alignment horizontal="center" vertical="center"/>
    </xf>
    <xf numFmtId="0" fontId="24" fillId="0" borderId="18" xfId="0" applyFont="1" applyBorder="1" applyAlignment="1">
      <alignment horizontal="center" vertical="center" wrapText="1"/>
    </xf>
    <xf numFmtId="0" fontId="27" fillId="0" borderId="18" xfId="0" applyFont="1" applyBorder="1" applyAlignment="1">
      <alignment horizontal="center" vertical="center" wrapText="1"/>
    </xf>
    <xf numFmtId="0" fontId="19" fillId="0" borderId="18" xfId="0" applyFont="1" applyBorder="1" applyAlignment="1">
      <alignment/>
    </xf>
    <xf numFmtId="42" fontId="15" fillId="35" borderId="21" xfId="0" applyNumberFormat="1" applyFont="1" applyFill="1" applyBorder="1" applyAlignment="1" applyProtection="1">
      <alignment horizontal="left" vertical="center"/>
      <protection/>
    </xf>
    <xf numFmtId="42" fontId="8" fillId="36" borderId="18" xfId="0" applyNumberFormat="1" applyFont="1" applyFill="1" applyBorder="1" applyAlignment="1" applyProtection="1">
      <alignment horizontal="left" vertical="center"/>
      <protection locked="0"/>
    </xf>
    <xf numFmtId="42" fontId="8" fillId="0" borderId="0" xfId="0" applyNumberFormat="1" applyFont="1" applyFill="1" applyBorder="1" applyAlignment="1">
      <alignment horizontal="left" vertical="center"/>
    </xf>
    <xf numFmtId="41" fontId="8" fillId="0" borderId="0" xfId="0" applyNumberFormat="1" applyFont="1" applyFill="1" applyBorder="1" applyAlignment="1">
      <alignment horizontal="left" vertical="center"/>
    </xf>
    <xf numFmtId="42" fontId="9" fillId="35" borderId="18" xfId="0" applyNumberFormat="1" applyFont="1" applyFill="1" applyBorder="1" applyAlignment="1" applyProtection="1">
      <alignment horizontal="left" vertical="center"/>
      <protection/>
    </xf>
    <xf numFmtId="2" fontId="9" fillId="36" borderId="18" xfId="73" applyNumberFormat="1" applyFont="1" applyFill="1" applyBorder="1" applyAlignment="1" applyProtection="1">
      <alignment vertical="center" wrapText="1"/>
      <protection locked="0"/>
    </xf>
    <xf numFmtId="4" fontId="9" fillId="36" borderId="18" xfId="73" applyNumberFormat="1" applyFont="1" applyFill="1" applyBorder="1" applyAlignment="1" applyProtection="1">
      <alignment vertical="center" wrapText="1"/>
      <protection locked="0"/>
    </xf>
    <xf numFmtId="0" fontId="9" fillId="0" borderId="0" xfId="0" applyFont="1" applyFill="1" applyBorder="1" applyAlignment="1" applyProtection="1">
      <alignment horizontal="center" vertical="center"/>
      <protection/>
    </xf>
    <xf numFmtId="42" fontId="9" fillId="35" borderId="18" xfId="0" applyNumberFormat="1" applyFont="1" applyFill="1" applyBorder="1" applyAlignment="1" applyProtection="1">
      <alignment horizontal="left"/>
      <protection/>
    </xf>
    <xf numFmtId="0" fontId="8" fillId="0" borderId="21" xfId="0" applyFont="1" applyBorder="1" applyAlignment="1">
      <alignment horizontal="right" shrinkToFit="1"/>
    </xf>
    <xf numFmtId="0" fontId="0" fillId="0" borderId="13" xfId="0" applyBorder="1" applyAlignment="1">
      <alignment/>
    </xf>
    <xf numFmtId="0" fontId="79" fillId="0" borderId="13" xfId="62" applyFont="1" applyBorder="1" applyAlignment="1">
      <alignment horizontal="left"/>
      <protection/>
    </xf>
    <xf numFmtId="0" fontId="8" fillId="0" borderId="0" xfId="0" applyFont="1" applyBorder="1" applyAlignment="1">
      <alignment horizontal="center" vertical="top" wrapText="1"/>
    </xf>
    <xf numFmtId="0" fontId="8" fillId="0" borderId="0" xfId="0" applyNumberFormat="1" applyFont="1" applyAlignment="1">
      <alignment horizontal="center" vertical="top" wrapText="1"/>
    </xf>
    <xf numFmtId="0" fontId="8" fillId="0" borderId="0" xfId="0" applyFont="1" applyAlignment="1">
      <alignment horizontal="center"/>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NumberFormat="1" applyFont="1" applyAlignment="1">
      <alignment horizontal="center" vertical="center" wrapText="1"/>
    </xf>
    <xf numFmtId="0" fontId="8" fillId="0" borderId="0" xfId="0" applyFont="1" applyAlignment="1" quotePrefix="1">
      <alignment horizontal="center" vertical="center"/>
    </xf>
    <xf numFmtId="0" fontId="8" fillId="0" borderId="0" xfId="0" applyNumberFormat="1" applyFont="1" applyAlignment="1">
      <alignment horizontal="left" vertical="top" wrapText="1"/>
    </xf>
    <xf numFmtId="0" fontId="6" fillId="0" borderId="0" xfId="0" applyFont="1" applyFill="1" applyAlignment="1">
      <alignment vertical="top" wrapText="1"/>
    </xf>
    <xf numFmtId="0" fontId="8" fillId="0" borderId="0" xfId="0" applyNumberFormat="1" applyFont="1" applyAlignment="1">
      <alignment vertical="top" wrapText="1"/>
    </xf>
    <xf numFmtId="0" fontId="0" fillId="0" borderId="0" xfId="61" applyFont="1">
      <alignment/>
      <protection/>
    </xf>
    <xf numFmtId="0" fontId="0" fillId="0" borderId="0" xfId="61">
      <alignment/>
      <protection/>
    </xf>
    <xf numFmtId="0" fontId="60" fillId="0" borderId="0" xfId="64" applyFont="1">
      <alignment/>
      <protection/>
    </xf>
    <xf numFmtId="0" fontId="77" fillId="0" borderId="0" xfId="64" applyFont="1">
      <alignment/>
      <protection/>
    </xf>
    <xf numFmtId="0" fontId="60" fillId="0" borderId="0" xfId="64" applyFont="1" applyBorder="1">
      <alignment/>
      <protection/>
    </xf>
    <xf numFmtId="0" fontId="33" fillId="0" borderId="23" xfId="64" applyFont="1" applyBorder="1">
      <alignment/>
      <protection/>
    </xf>
    <xf numFmtId="0" fontId="60" fillId="0" borderId="23" xfId="64" applyFont="1" applyBorder="1">
      <alignment/>
      <protection/>
    </xf>
    <xf numFmtId="0" fontId="33" fillId="0" borderId="23" xfId="64" applyFont="1" applyBorder="1" applyAlignment="1">
      <alignment horizontal="center"/>
      <protection/>
    </xf>
    <xf numFmtId="0" fontId="34" fillId="35" borderId="0" xfId="64" applyFont="1" applyFill="1">
      <alignment/>
      <protection/>
    </xf>
    <xf numFmtId="172" fontId="34" fillId="35" borderId="0" xfId="49" applyNumberFormat="1" applyFont="1" applyFill="1" applyBorder="1" applyAlignment="1">
      <alignment/>
    </xf>
    <xf numFmtId="0" fontId="60" fillId="35" borderId="0" xfId="64" applyFont="1" applyFill="1">
      <alignment/>
      <protection/>
    </xf>
    <xf numFmtId="180" fontId="60" fillId="33" borderId="24" xfId="45" applyNumberFormat="1" applyFont="1" applyFill="1" applyBorder="1" applyAlignment="1" applyProtection="1">
      <alignment/>
      <protection locked="0"/>
    </xf>
    <xf numFmtId="180" fontId="60" fillId="35" borderId="0" xfId="45" applyNumberFormat="1" applyFont="1" applyFill="1" applyAlignment="1">
      <alignment/>
    </xf>
    <xf numFmtId="3" fontId="34" fillId="35" borderId="0" xfId="45" applyNumberFormat="1" applyFont="1" applyFill="1" applyBorder="1" applyAlignment="1">
      <alignment/>
    </xf>
    <xf numFmtId="180" fontId="60" fillId="33" borderId="18" xfId="45" applyNumberFormat="1" applyFont="1" applyFill="1" applyBorder="1" applyAlignment="1" applyProtection="1">
      <alignment/>
      <protection locked="0"/>
    </xf>
    <xf numFmtId="181" fontId="34" fillId="35" borderId="0" xfId="45" applyNumberFormat="1" applyFont="1" applyFill="1" applyBorder="1" applyAlignment="1">
      <alignment/>
    </xf>
    <xf numFmtId="0" fontId="60" fillId="0" borderId="0" xfId="64">
      <alignment/>
      <protection/>
    </xf>
    <xf numFmtId="3" fontId="60" fillId="0" borderId="0" xfId="45" applyNumberFormat="1" applyFont="1" applyBorder="1" applyAlignment="1">
      <alignment/>
    </xf>
    <xf numFmtId="180" fontId="60" fillId="0" borderId="18" xfId="45" applyNumberFormat="1" applyFont="1" applyFill="1" applyBorder="1" applyAlignment="1" applyProtection="1">
      <alignment horizontal="center"/>
      <protection/>
    </xf>
    <xf numFmtId="180" fontId="60" fillId="0" borderId="0" xfId="45" applyNumberFormat="1" applyFont="1" applyAlignment="1">
      <alignment/>
    </xf>
    <xf numFmtId="3" fontId="34" fillId="0" borderId="0" xfId="45" applyNumberFormat="1" applyFont="1" applyBorder="1" applyAlignment="1">
      <alignment/>
    </xf>
    <xf numFmtId="42" fontId="9" fillId="35" borderId="18" xfId="0" applyNumberFormat="1" applyFont="1" applyFill="1" applyBorder="1" applyAlignment="1">
      <alignment horizontal="left" vertical="center"/>
    </xf>
    <xf numFmtId="0" fontId="18" fillId="0" borderId="0" xfId="0" applyFont="1" applyFill="1" applyBorder="1" applyAlignment="1" applyProtection="1">
      <alignment horizontal="center" vertical="center"/>
      <protection/>
    </xf>
    <xf numFmtId="0" fontId="9" fillId="0" borderId="0" xfId="0" applyFont="1" applyBorder="1" applyAlignment="1">
      <alignment horizontal="center" vertical="top" wrapText="1"/>
    </xf>
    <xf numFmtId="42" fontId="8" fillId="0" borderId="0" xfId="0" applyNumberFormat="1" applyFont="1" applyBorder="1" applyAlignment="1">
      <alignment/>
    </xf>
    <xf numFmtId="42" fontId="8" fillId="0" borderId="0" xfId="0" applyNumberFormat="1" applyFont="1" applyFill="1" applyBorder="1" applyAlignment="1">
      <alignment vertical="center" wrapText="1"/>
    </xf>
    <xf numFmtId="0" fontId="14" fillId="0" borderId="0" xfId="0" applyFont="1" applyAlignment="1">
      <alignment/>
    </xf>
    <xf numFmtId="42" fontId="9" fillId="0" borderId="0" xfId="0" applyNumberFormat="1" applyFont="1" applyFill="1" applyBorder="1" applyAlignment="1">
      <alignment/>
    </xf>
    <xf numFmtId="42" fontId="9" fillId="35" borderId="18" xfId="0" applyNumberFormat="1" applyFont="1" applyFill="1" applyBorder="1" applyAlignment="1">
      <alignment horizontal="right"/>
    </xf>
    <xf numFmtId="42" fontId="14" fillId="34" borderId="18" xfId="0" applyNumberFormat="1" applyFont="1" applyFill="1" applyBorder="1" applyAlignment="1">
      <alignment/>
    </xf>
    <xf numFmtId="42" fontId="9" fillId="37" borderId="18" xfId="0" applyNumberFormat="1" applyFont="1" applyFill="1" applyBorder="1" applyAlignment="1">
      <alignment/>
    </xf>
    <xf numFmtId="0" fontId="8" fillId="0" borderId="25" xfId="0" applyFont="1" applyBorder="1" applyAlignment="1">
      <alignment horizontal="left" vertical="center"/>
    </xf>
    <xf numFmtId="0" fontId="6" fillId="0" borderId="0" xfId="0" applyFont="1" applyFill="1" applyAlignment="1">
      <alignment horizontal="center" vertical="top" wrapText="1"/>
    </xf>
    <xf numFmtId="167" fontId="9" fillId="38" borderId="26" xfId="0" applyNumberFormat="1" applyFont="1" applyFill="1" applyBorder="1" applyAlignment="1">
      <alignment horizontal="right" vertical="center"/>
    </xf>
    <xf numFmtId="167" fontId="9" fillId="38" borderId="19" xfId="0" applyNumberFormat="1" applyFont="1" applyFill="1" applyBorder="1" applyAlignment="1">
      <alignment horizontal="right" vertical="center"/>
    </xf>
    <xf numFmtId="42" fontId="9" fillId="35" borderId="18" xfId="0" applyNumberFormat="1" applyFont="1" applyFill="1" applyBorder="1" applyAlignment="1">
      <alignment vertical="center" wrapText="1"/>
    </xf>
    <xf numFmtId="0" fontId="8" fillId="0" borderId="26" xfId="0" applyNumberFormat="1" applyFont="1" applyFill="1" applyBorder="1" applyAlignment="1" applyProtection="1">
      <alignment horizontal="left" vertical="center" shrinkToFit="1"/>
      <protection locked="0"/>
    </xf>
    <xf numFmtId="0" fontId="8" fillId="0" borderId="27" xfId="0" applyNumberFormat="1" applyFont="1" applyFill="1" applyBorder="1" applyAlignment="1" applyProtection="1">
      <alignment horizontal="left" vertical="center" shrinkToFit="1"/>
      <protection locked="0"/>
    </xf>
    <xf numFmtId="42" fontId="8" fillId="35" borderId="27" xfId="0" applyNumberFormat="1" applyFont="1" applyFill="1" applyBorder="1" applyAlignment="1">
      <alignment vertical="center" wrapText="1"/>
    </xf>
    <xf numFmtId="4" fontId="9" fillId="36" borderId="28" xfId="73" applyNumberFormat="1" applyFont="1" applyFill="1" applyBorder="1" applyAlignment="1" applyProtection="1">
      <alignment vertical="center" wrapText="1"/>
      <protection locked="0"/>
    </xf>
    <xf numFmtId="0" fontId="8" fillId="0" borderId="0" xfId="0" applyNumberFormat="1" applyFont="1" applyFill="1" applyBorder="1" applyAlignment="1" applyProtection="1">
      <alignment horizontal="left" vertical="center" shrinkToFit="1"/>
      <protection locked="0"/>
    </xf>
    <xf numFmtId="2" fontId="9" fillId="0" borderId="0" xfId="73" applyNumberFormat="1" applyFont="1" applyFill="1" applyBorder="1" applyAlignment="1" applyProtection="1">
      <alignment vertical="center" wrapText="1"/>
      <protection locked="0"/>
    </xf>
    <xf numFmtId="0" fontId="8" fillId="0" borderId="19" xfId="0" applyNumberFormat="1" applyFont="1" applyFill="1" applyBorder="1" applyAlignment="1" applyProtection="1">
      <alignment horizontal="left" vertical="center" shrinkToFit="1"/>
      <protection locked="0"/>
    </xf>
    <xf numFmtId="2" fontId="9" fillId="0" borderId="19" xfId="73" applyNumberFormat="1" applyFont="1" applyFill="1" applyBorder="1" applyAlignment="1" applyProtection="1">
      <alignment vertical="center" wrapText="1"/>
      <protection locked="0"/>
    </xf>
    <xf numFmtId="0" fontId="27" fillId="0" borderId="26" xfId="0" applyFont="1" applyBorder="1" applyAlignment="1">
      <alignment horizontal="center" vertical="center" wrapText="1"/>
    </xf>
    <xf numFmtId="42" fontId="8" fillId="35" borderId="29" xfId="0" applyNumberFormat="1" applyFont="1" applyFill="1" applyBorder="1" applyAlignment="1">
      <alignment vertical="center" wrapText="1"/>
    </xf>
    <xf numFmtId="0" fontId="19" fillId="0" borderId="19" xfId="0" applyFont="1" applyBorder="1" applyAlignment="1">
      <alignment/>
    </xf>
    <xf numFmtId="42" fontId="9" fillId="0" borderId="0" xfId="0" applyNumberFormat="1" applyFont="1" applyFill="1" applyBorder="1" applyAlignment="1">
      <alignment vertical="center" wrapText="1"/>
    </xf>
    <xf numFmtId="0" fontId="9" fillId="0" borderId="0" xfId="0" applyNumberFormat="1" applyFont="1" applyFill="1" applyBorder="1" applyAlignment="1" applyProtection="1">
      <alignment horizontal="center" vertical="top"/>
      <protection/>
    </xf>
    <xf numFmtId="0" fontId="8" fillId="0" borderId="18" xfId="0" applyFont="1" applyBorder="1" applyAlignment="1">
      <alignment/>
    </xf>
    <xf numFmtId="42" fontId="8" fillId="0" borderId="22" xfId="0" applyNumberFormat="1" applyFont="1" applyBorder="1" applyAlignment="1">
      <alignment/>
    </xf>
    <xf numFmtId="0" fontId="8" fillId="0" borderId="30" xfId="0" applyFont="1" applyBorder="1" applyAlignment="1">
      <alignment/>
    </xf>
    <xf numFmtId="0" fontId="8" fillId="0" borderId="0" xfId="0" applyFont="1" applyAlignment="1">
      <alignment/>
    </xf>
    <xf numFmtId="0" fontId="9" fillId="0" borderId="30" xfId="0" applyFont="1" applyBorder="1" applyAlignment="1">
      <alignment/>
    </xf>
    <xf numFmtId="0" fontId="6" fillId="0" borderId="0" xfId="0" applyFont="1" applyAlignment="1">
      <alignment horizontal="center" vertical="top"/>
    </xf>
    <xf numFmtId="0" fontId="9" fillId="0" borderId="30" xfId="0" applyFont="1" applyBorder="1" applyAlignment="1">
      <alignment horizontal="right"/>
    </xf>
    <xf numFmtId="0" fontId="8" fillId="0" borderId="19" xfId="0" applyFont="1" applyBorder="1" applyAlignment="1">
      <alignment/>
    </xf>
    <xf numFmtId="0" fontId="8" fillId="0" borderId="0" xfId="0" applyFont="1" applyFill="1" applyAlignment="1">
      <alignment horizontal="left"/>
    </xf>
    <xf numFmtId="0" fontId="6" fillId="0" borderId="0" xfId="0" applyFont="1" applyFill="1" applyAlignment="1">
      <alignment horizontal="left"/>
    </xf>
    <xf numFmtId="41" fontId="9" fillId="0" borderId="30" xfId="0" applyNumberFormat="1" applyFont="1" applyFill="1" applyBorder="1" applyAlignment="1" applyProtection="1">
      <alignment horizontal="left" vertical="center"/>
      <protection/>
    </xf>
    <xf numFmtId="0" fontId="6" fillId="0" borderId="0" xfId="0" applyFont="1" applyAlignment="1">
      <alignment vertical="top"/>
    </xf>
    <xf numFmtId="42" fontId="9" fillId="0" borderId="0" xfId="0" applyNumberFormat="1" applyFont="1" applyFill="1" applyBorder="1" applyAlignment="1">
      <alignment horizontal="right"/>
    </xf>
    <xf numFmtId="0" fontId="16" fillId="0" borderId="18" xfId="0" applyFont="1" applyBorder="1" applyAlignment="1">
      <alignment horizontal="center" vertical="center" wrapText="1"/>
    </xf>
    <xf numFmtId="0" fontId="8" fillId="0" borderId="0" xfId="0" applyFont="1" applyFill="1" applyBorder="1" applyAlignment="1">
      <alignment horizontal="left"/>
    </xf>
    <xf numFmtId="0" fontId="9" fillId="0" borderId="0" xfId="0" applyFont="1" applyFill="1" applyBorder="1" applyAlignment="1" applyProtection="1">
      <alignment horizontal="left" vertical="center"/>
      <protection/>
    </xf>
    <xf numFmtId="42" fontId="8" fillId="0" borderId="0" xfId="0" applyNumberFormat="1" applyFont="1" applyFill="1" applyBorder="1" applyAlignment="1" applyProtection="1">
      <alignment horizontal="left" vertical="center"/>
      <protection/>
    </xf>
    <xf numFmtId="0" fontId="9" fillId="0" borderId="0" xfId="0" applyFont="1" applyFill="1" applyAlignment="1">
      <alignment wrapText="1"/>
    </xf>
    <xf numFmtId="0" fontId="9" fillId="0" borderId="0" xfId="0" applyFont="1" applyFill="1" applyBorder="1" applyAlignment="1">
      <alignment horizontal="right" wrapText="1"/>
    </xf>
    <xf numFmtId="42" fontId="9" fillId="0" borderId="0" xfId="0" applyNumberFormat="1" applyFont="1" applyFill="1" applyBorder="1" applyAlignment="1">
      <alignment horizontal="left" vertical="center"/>
    </xf>
    <xf numFmtId="42" fontId="8" fillId="0" borderId="0" xfId="0" applyNumberFormat="1" applyFont="1" applyFill="1" applyBorder="1" applyAlignment="1" applyProtection="1">
      <alignment horizontal="left" vertical="center"/>
      <protection locked="0"/>
    </xf>
    <xf numFmtId="42" fontId="14" fillId="0" borderId="0" xfId="0" applyNumberFormat="1" applyFont="1" applyFill="1" applyBorder="1" applyAlignment="1">
      <alignment/>
    </xf>
    <xf numFmtId="0" fontId="8" fillId="0" borderId="0" xfId="0" applyFont="1" applyBorder="1" applyAlignment="1">
      <alignment horizontal="center" vertical="center"/>
    </xf>
    <xf numFmtId="0" fontId="14" fillId="0" borderId="25" xfId="0" applyFont="1" applyFill="1" applyBorder="1" applyAlignment="1">
      <alignment horizontal="center" vertical="center" wrapText="1"/>
    </xf>
    <xf numFmtId="42" fontId="8" fillId="8" borderId="18" xfId="0" applyNumberFormat="1" applyFont="1" applyFill="1" applyBorder="1" applyAlignment="1" applyProtection="1">
      <alignment horizontal="left" vertical="center"/>
      <protection locked="0"/>
    </xf>
    <xf numFmtId="42" fontId="9" fillId="8" borderId="18" xfId="0" applyNumberFormat="1" applyFont="1" applyFill="1" applyBorder="1" applyAlignment="1">
      <alignment horizontal="left" vertical="center"/>
    </xf>
    <xf numFmtId="0" fontId="8" fillId="0" borderId="25" xfId="0" applyFont="1" applyFill="1" applyBorder="1" applyAlignment="1">
      <alignment horizontal="left" vertical="center"/>
    </xf>
    <xf numFmtId="0" fontId="79" fillId="0" borderId="0" xfId="62" applyFont="1">
      <alignment/>
      <protection/>
    </xf>
    <xf numFmtId="0" fontId="8" fillId="36" borderId="19" xfId="0" applyNumberFormat="1" applyFont="1" applyFill="1" applyBorder="1" applyAlignment="1" applyProtection="1">
      <alignment horizontal="left" vertical="center"/>
      <protection locked="0"/>
    </xf>
    <xf numFmtId="0" fontId="8" fillId="36" borderId="27" xfId="0" applyNumberFormat="1" applyFont="1" applyFill="1" applyBorder="1" applyAlignment="1" applyProtection="1">
      <alignment horizontal="left" vertical="center"/>
      <protection locked="0"/>
    </xf>
    <xf numFmtId="0" fontId="8" fillId="36" borderId="19" xfId="0" applyNumberFormat="1" applyFont="1" applyFill="1" applyBorder="1" applyAlignment="1" applyProtection="1">
      <alignment horizontal="left" vertical="center"/>
      <protection locked="0"/>
    </xf>
    <xf numFmtId="0" fontId="8" fillId="36" borderId="27" xfId="0" applyNumberFormat="1" applyFont="1" applyFill="1" applyBorder="1" applyAlignment="1" applyProtection="1">
      <alignment horizontal="left" vertical="center"/>
      <protection locked="0"/>
    </xf>
    <xf numFmtId="0" fontId="16" fillId="0" borderId="0" xfId="0" applyFont="1" applyAlignment="1">
      <alignment horizontal="center" vertical="center"/>
    </xf>
    <xf numFmtId="0" fontId="16" fillId="0" borderId="18" xfId="0" applyFont="1" applyBorder="1" applyAlignment="1">
      <alignment horizontal="center" vertical="center"/>
    </xf>
    <xf numFmtId="0" fontId="8" fillId="36" borderId="26" xfId="0" applyNumberFormat="1" applyFont="1" applyFill="1" applyBorder="1" applyAlignment="1" applyProtection="1">
      <alignment horizontal="left" vertical="center"/>
      <protection locked="0"/>
    </xf>
    <xf numFmtId="0" fontId="8" fillId="36" borderId="19" xfId="0" applyNumberFormat="1" applyFont="1" applyFill="1" applyBorder="1" applyAlignment="1" applyProtection="1">
      <alignment horizontal="left" vertical="center"/>
      <protection locked="0"/>
    </xf>
    <xf numFmtId="0" fontId="8" fillId="36" borderId="27" xfId="0" applyNumberFormat="1" applyFont="1" applyFill="1" applyBorder="1" applyAlignment="1" applyProtection="1">
      <alignment horizontal="left" vertical="center"/>
      <protection locked="0"/>
    </xf>
    <xf numFmtId="0" fontId="8" fillId="36" borderId="20" xfId="0" applyNumberFormat="1" applyFont="1" applyFill="1" applyBorder="1" applyAlignment="1" applyProtection="1">
      <alignment horizontal="left" vertical="center"/>
      <protection locked="0"/>
    </xf>
    <xf numFmtId="0" fontId="8" fillId="36" borderId="29" xfId="0" applyNumberFormat="1" applyFont="1" applyFill="1" applyBorder="1" applyAlignment="1" applyProtection="1">
      <alignment horizontal="left" vertical="center"/>
      <protection locked="0"/>
    </xf>
    <xf numFmtId="0" fontId="8" fillId="36" borderId="19" xfId="0" applyNumberFormat="1" applyFont="1" applyFill="1" applyBorder="1" applyAlignment="1" applyProtection="1">
      <alignment horizontal="left" vertical="center"/>
      <protection locked="0"/>
    </xf>
    <xf numFmtId="0" fontId="8" fillId="36" borderId="27" xfId="0" applyNumberFormat="1" applyFont="1" applyFill="1" applyBorder="1" applyAlignment="1" applyProtection="1">
      <alignment horizontal="left" vertical="center"/>
      <protection locked="0"/>
    </xf>
    <xf numFmtId="0" fontId="8" fillId="36" borderId="20" xfId="0" applyNumberFormat="1" applyFont="1" applyFill="1" applyBorder="1" applyAlignment="1" applyProtection="1">
      <alignment horizontal="left" vertical="center"/>
      <protection locked="0"/>
    </xf>
    <xf numFmtId="0" fontId="8" fillId="36" borderId="29" xfId="0" applyNumberFormat="1" applyFont="1" applyFill="1" applyBorder="1" applyAlignment="1" applyProtection="1">
      <alignment horizontal="left" vertical="center"/>
      <protection locked="0"/>
    </xf>
    <xf numFmtId="0" fontId="6" fillId="0" borderId="0" xfId="0" applyFont="1" applyAlignment="1">
      <alignment horizontal="right" vertical="top"/>
    </xf>
    <xf numFmtId="0" fontId="9" fillId="0" borderId="20" xfId="0" applyNumberFormat="1" applyFont="1" applyFill="1" applyBorder="1" applyAlignment="1" applyProtection="1">
      <alignment horizontal="center" vertical="top"/>
      <protection/>
    </xf>
    <xf numFmtId="0" fontId="8" fillId="0" borderId="20" xfId="0" applyNumberFormat="1" applyFont="1" applyFill="1" applyBorder="1" applyAlignment="1" applyProtection="1">
      <alignment horizontal="left" vertical="center" shrinkToFit="1"/>
      <protection locked="0"/>
    </xf>
    <xf numFmtId="42" fontId="8" fillId="0" borderId="20" xfId="0" applyNumberFormat="1" applyFont="1" applyFill="1" applyBorder="1" applyAlignment="1">
      <alignment vertical="center" wrapText="1"/>
    </xf>
    <xf numFmtId="42" fontId="9" fillId="0" borderId="20" xfId="0" applyNumberFormat="1" applyFont="1" applyFill="1" applyBorder="1" applyAlignment="1">
      <alignment vertical="center" wrapText="1"/>
    </xf>
    <xf numFmtId="2" fontId="9" fillId="0" borderId="20" xfId="73" applyNumberFormat="1" applyFont="1" applyFill="1" applyBorder="1" applyAlignment="1" applyProtection="1">
      <alignment vertical="center" wrapText="1"/>
      <protection locked="0"/>
    </xf>
    <xf numFmtId="0" fontId="8" fillId="36" borderId="26" xfId="0" applyNumberFormat="1" applyFont="1" applyFill="1" applyBorder="1" applyAlignment="1" applyProtection="1">
      <alignment horizontal="left" vertical="center"/>
      <protection locked="0"/>
    </xf>
    <xf numFmtId="0" fontId="8" fillId="36" borderId="27" xfId="0" applyNumberFormat="1" applyFont="1" applyFill="1" applyBorder="1" applyAlignment="1" applyProtection="1">
      <alignment horizontal="left" vertical="center"/>
      <protection locked="0"/>
    </xf>
    <xf numFmtId="0" fontId="8" fillId="36" borderId="31" xfId="0" applyNumberFormat="1" applyFont="1" applyFill="1" applyBorder="1" applyAlignment="1" applyProtection="1">
      <alignment horizontal="left" vertical="center"/>
      <protection locked="0"/>
    </xf>
    <xf numFmtId="0" fontId="8" fillId="36" borderId="26" xfId="0" applyNumberFormat="1" applyFont="1" applyFill="1" applyBorder="1" applyAlignment="1" applyProtection="1">
      <alignment horizontal="left" vertical="center" shrinkToFit="1"/>
      <protection locked="0"/>
    </xf>
    <xf numFmtId="0" fontId="8" fillId="36" borderId="27" xfId="0" applyNumberFormat="1" applyFont="1" applyFill="1" applyBorder="1" applyAlignment="1" applyProtection="1">
      <alignment horizontal="left" vertical="center" shrinkToFit="1"/>
      <protection locked="0"/>
    </xf>
    <xf numFmtId="0" fontId="8" fillId="36" borderId="26" xfId="0" applyNumberFormat="1" applyFont="1" applyFill="1" applyBorder="1" applyAlignment="1" applyProtection="1">
      <alignment horizontal="left" vertical="center"/>
      <protection locked="0"/>
    </xf>
    <xf numFmtId="0" fontId="8" fillId="36" borderId="26" xfId="0" applyNumberFormat="1" applyFont="1" applyFill="1" applyBorder="1" applyAlignment="1" applyProtection="1">
      <alignment horizontal="left" vertical="center"/>
      <protection locked="0"/>
    </xf>
    <xf numFmtId="0" fontId="85" fillId="0" borderId="13" xfId="62" applyFont="1" applyBorder="1" applyAlignment="1">
      <alignment horizontal="center"/>
      <protection/>
    </xf>
    <xf numFmtId="0" fontId="85" fillId="0" borderId="0" xfId="62" applyFont="1" applyBorder="1" applyAlignment="1">
      <alignment horizontal="center"/>
      <protection/>
    </xf>
    <xf numFmtId="0" fontId="85" fillId="0" borderId="14" xfId="62" applyFont="1" applyBorder="1" applyAlignment="1">
      <alignment horizontal="center"/>
      <protection/>
    </xf>
    <xf numFmtId="0" fontId="81" fillId="0" borderId="13" xfId="62" applyFont="1" applyBorder="1" applyAlignment="1">
      <alignment horizontal="center"/>
      <protection/>
    </xf>
    <xf numFmtId="0" fontId="81" fillId="0" borderId="0" xfId="62" applyFont="1" applyBorder="1" applyAlignment="1">
      <alignment horizontal="center"/>
      <protection/>
    </xf>
    <xf numFmtId="0" fontId="81" fillId="0" borderId="14" xfId="62" applyFont="1" applyBorder="1" applyAlignment="1">
      <alignment horizontal="center"/>
      <protection/>
    </xf>
    <xf numFmtId="0" fontId="79" fillId="0" borderId="13" xfId="62" applyFont="1" applyBorder="1" applyAlignment="1">
      <alignment horizontal="center"/>
      <protection/>
    </xf>
    <xf numFmtId="0" fontId="79" fillId="0" borderId="0" xfId="62" applyFont="1" applyBorder="1" applyAlignment="1">
      <alignment horizontal="center"/>
      <protection/>
    </xf>
    <xf numFmtId="0" fontId="79" fillId="0" borderId="14" xfId="62" applyFont="1" applyBorder="1" applyAlignment="1">
      <alignment horizontal="center"/>
      <protection/>
    </xf>
    <xf numFmtId="0" fontId="79" fillId="0" borderId="13" xfId="62" applyFont="1" applyBorder="1" applyAlignment="1">
      <alignment horizontal="left" vertical="top"/>
      <protection/>
    </xf>
    <xf numFmtId="0" fontId="79" fillId="0" borderId="0" xfId="62" applyFont="1" applyBorder="1" applyAlignment="1">
      <alignment horizontal="left" vertical="top"/>
      <protection/>
    </xf>
    <xf numFmtId="0" fontId="79" fillId="0" borderId="14" xfId="62" applyFont="1" applyBorder="1" applyAlignment="1">
      <alignment horizontal="left" vertical="top"/>
      <protection/>
    </xf>
    <xf numFmtId="170" fontId="81" fillId="0" borderId="13" xfId="62" applyNumberFormat="1" applyFont="1" applyBorder="1" applyAlignment="1">
      <alignment horizontal="center"/>
      <protection/>
    </xf>
    <xf numFmtId="170" fontId="81" fillId="0" borderId="0" xfId="62" applyNumberFormat="1" applyFont="1" applyBorder="1" applyAlignment="1">
      <alignment horizontal="center"/>
      <protection/>
    </xf>
    <xf numFmtId="170" fontId="81" fillId="0" borderId="14" xfId="62" applyNumberFormat="1" applyFont="1" applyBorder="1" applyAlignment="1">
      <alignment horizontal="center"/>
      <protection/>
    </xf>
    <xf numFmtId="0" fontId="82" fillId="0" borderId="13" xfId="62" applyFont="1" applyBorder="1" applyAlignment="1">
      <alignment horizontal="left"/>
      <protection/>
    </xf>
    <xf numFmtId="0" fontId="82" fillId="0" borderId="0" xfId="62" applyFont="1" applyBorder="1" applyAlignment="1">
      <alignment horizontal="left"/>
      <protection/>
    </xf>
    <xf numFmtId="0" fontId="82" fillId="0" borderId="14" xfId="62" applyFont="1" applyBorder="1" applyAlignment="1">
      <alignment horizontal="left"/>
      <protection/>
    </xf>
    <xf numFmtId="0" fontId="28" fillId="0" borderId="13" xfId="57" applyFont="1" applyBorder="1" applyAlignment="1" applyProtection="1">
      <alignment horizontal="left" wrapText="1"/>
      <protection/>
    </xf>
    <xf numFmtId="0" fontId="28" fillId="0" borderId="0" xfId="57" applyFont="1" applyBorder="1" applyAlignment="1" applyProtection="1">
      <alignment horizontal="left" wrapText="1"/>
      <protection/>
    </xf>
    <xf numFmtId="0" fontId="28" fillId="0" borderId="14" xfId="57" applyFont="1" applyBorder="1" applyAlignment="1" applyProtection="1">
      <alignment horizontal="left" wrapText="1"/>
      <protection/>
    </xf>
    <xf numFmtId="0" fontId="82" fillId="0" borderId="13" xfId="62" applyFont="1" applyBorder="1" applyAlignment="1">
      <alignment horizontal="left" vertical="top"/>
      <protection/>
    </xf>
    <xf numFmtId="0" fontId="82" fillId="0" borderId="0" xfId="62" applyFont="1" applyBorder="1" applyAlignment="1">
      <alignment horizontal="left" vertical="top"/>
      <protection/>
    </xf>
    <xf numFmtId="0" fontId="82" fillId="0" borderId="14" xfId="62" applyFont="1" applyBorder="1" applyAlignment="1">
      <alignment horizontal="left" vertical="top"/>
      <protection/>
    </xf>
    <xf numFmtId="0" fontId="8" fillId="0" borderId="32" xfId="0" applyFont="1" applyBorder="1" applyAlignment="1">
      <alignment horizontal="left" vertical="top"/>
    </xf>
    <xf numFmtId="0" fontId="8" fillId="0" borderId="0" xfId="0" applyFont="1" applyBorder="1" applyAlignment="1">
      <alignment horizontal="left" vertical="top"/>
    </xf>
    <xf numFmtId="0" fontId="8" fillId="0" borderId="32" xfId="0" applyFont="1" applyBorder="1" applyAlignment="1">
      <alignment horizontal="left"/>
    </xf>
    <xf numFmtId="0" fontId="8" fillId="0" borderId="0" xfId="0" applyFont="1" applyAlignment="1">
      <alignment horizontal="left"/>
    </xf>
    <xf numFmtId="0" fontId="9" fillId="0" borderId="0" xfId="0" applyNumberFormat="1" applyFont="1" applyBorder="1" applyAlignment="1">
      <alignment horizontal="left" wrapText="1"/>
    </xf>
    <xf numFmtId="0" fontId="7" fillId="36" borderId="18" xfId="0" applyFont="1" applyFill="1" applyBorder="1" applyAlignment="1" applyProtection="1">
      <alignment horizontal="left" vertical="top"/>
      <protection locked="0"/>
    </xf>
    <xf numFmtId="0" fontId="6" fillId="0" borderId="0" xfId="0" applyFont="1" applyAlignment="1" applyProtection="1">
      <alignment horizontal="left" vertical="top" wrapText="1"/>
      <protection/>
    </xf>
    <xf numFmtId="0" fontId="8" fillId="0" borderId="26" xfId="0" applyFont="1" applyBorder="1" applyAlignment="1">
      <alignment horizontal="left" vertical="top" wrapText="1"/>
    </xf>
    <xf numFmtId="0" fontId="8" fillId="0" borderId="19" xfId="0" applyFont="1" applyBorder="1" applyAlignment="1">
      <alignment horizontal="left" vertical="top" wrapText="1"/>
    </xf>
    <xf numFmtId="0" fontId="8" fillId="0" borderId="27" xfId="0" applyFont="1" applyBorder="1" applyAlignment="1">
      <alignment horizontal="left" vertical="top" wrapText="1"/>
    </xf>
    <xf numFmtId="0" fontId="8" fillId="0" borderId="0" xfId="0" applyFont="1" applyAlignment="1">
      <alignment horizontal="left" vertical="top" wrapText="1"/>
    </xf>
    <xf numFmtId="0" fontId="8" fillId="0" borderId="32" xfId="0" applyFont="1" applyBorder="1" applyAlignment="1">
      <alignment horizontal="left" wrapText="1"/>
    </xf>
    <xf numFmtId="0" fontId="8" fillId="0" borderId="0" xfId="0" applyFont="1" applyBorder="1" applyAlignment="1">
      <alignment horizontal="left" wrapText="1"/>
    </xf>
    <xf numFmtId="0" fontId="7" fillId="36" borderId="26" xfId="0" applyFont="1" applyFill="1" applyBorder="1" applyAlignment="1">
      <alignment horizontal="left"/>
    </xf>
    <xf numFmtId="0" fontId="7" fillId="36" borderId="19" xfId="0" applyFont="1" applyFill="1" applyBorder="1" applyAlignment="1">
      <alignment horizontal="left"/>
    </xf>
    <xf numFmtId="0" fontId="7" fillId="36" borderId="27" xfId="0" applyFont="1" applyFill="1" applyBorder="1" applyAlignment="1">
      <alignment horizontal="left"/>
    </xf>
    <xf numFmtId="0" fontId="6" fillId="34" borderId="18" xfId="0" applyFont="1" applyFill="1" applyBorder="1" applyAlignment="1">
      <alignment horizontal="left"/>
    </xf>
    <xf numFmtId="0" fontId="7" fillId="34" borderId="18" xfId="0" applyFont="1" applyFill="1" applyBorder="1" applyAlignment="1" applyProtection="1">
      <alignment horizontal="left" vertical="top"/>
      <protection/>
    </xf>
    <xf numFmtId="0" fontId="6" fillId="34" borderId="26" xfId="0" applyFont="1" applyFill="1" applyBorder="1" applyAlignment="1">
      <alignment horizontal="left"/>
    </xf>
    <xf numFmtId="0" fontId="6" fillId="34" borderId="19" xfId="0" applyFont="1" applyFill="1" applyBorder="1" applyAlignment="1">
      <alignment horizontal="left"/>
    </xf>
    <xf numFmtId="0" fontId="6" fillId="34" borderId="27" xfId="0" applyFont="1" applyFill="1" applyBorder="1" applyAlignment="1">
      <alignment horizontal="left"/>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9" fillId="0" borderId="0" xfId="0" applyFont="1" applyBorder="1" applyAlignment="1">
      <alignment horizontal="right"/>
    </xf>
    <xf numFmtId="0" fontId="9" fillId="0" borderId="25" xfId="0" applyFont="1" applyBorder="1" applyAlignment="1">
      <alignment horizontal="right"/>
    </xf>
    <xf numFmtId="0" fontId="8" fillId="0" borderId="0" xfId="0" applyNumberFormat="1" applyFont="1" applyAlignment="1">
      <alignment horizontal="left" vertical="top" wrapText="1"/>
    </xf>
    <xf numFmtId="0" fontId="6" fillId="0" borderId="0" xfId="0" applyFont="1" applyFill="1" applyAlignment="1">
      <alignment horizontal="center" vertical="top" wrapText="1"/>
    </xf>
    <xf numFmtId="0" fontId="86" fillId="0" borderId="35" xfId="0" applyFont="1" applyBorder="1" applyAlignment="1">
      <alignment horizontal="right" vertical="center" shrinkToFit="1"/>
    </xf>
    <xf numFmtId="0" fontId="86" fillId="0" borderId="36" xfId="0" applyFont="1" applyBorder="1" applyAlignment="1">
      <alignment horizontal="right" vertical="center" shrinkToFit="1"/>
    </xf>
    <xf numFmtId="0" fontId="8" fillId="0" borderId="0" xfId="0" applyNumberFormat="1" applyFont="1" applyAlignment="1">
      <alignment horizontal="left" vertical="center" wrapText="1"/>
    </xf>
    <xf numFmtId="0" fontId="14" fillId="0" borderId="0"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9" fillId="0" borderId="0" xfId="0" applyFont="1" applyBorder="1" applyAlignment="1">
      <alignment horizontal="left" vertical="top" wrapText="1"/>
    </xf>
    <xf numFmtId="0" fontId="8" fillId="36" borderId="26" xfId="0" applyNumberFormat="1" applyFont="1" applyFill="1" applyBorder="1" applyAlignment="1" applyProtection="1">
      <alignment horizontal="left" vertical="center" shrinkToFit="1"/>
      <protection locked="0"/>
    </xf>
    <xf numFmtId="0" fontId="8" fillId="36" borderId="27" xfId="0" applyNumberFormat="1" applyFont="1" applyFill="1" applyBorder="1" applyAlignment="1" applyProtection="1">
      <alignment horizontal="left" vertical="center" shrinkToFit="1"/>
      <protection locked="0"/>
    </xf>
    <xf numFmtId="0" fontId="8" fillId="36" borderId="31" xfId="0" applyNumberFormat="1" applyFont="1" applyFill="1" applyBorder="1" applyAlignment="1" applyProtection="1">
      <alignment horizontal="left" vertical="center"/>
      <protection locked="0"/>
    </xf>
    <xf numFmtId="0" fontId="8" fillId="36" borderId="20" xfId="0" applyNumberFormat="1" applyFont="1" applyFill="1" applyBorder="1" applyAlignment="1" applyProtection="1">
      <alignment horizontal="left" vertical="center"/>
      <protection locked="0"/>
    </xf>
    <xf numFmtId="0" fontId="8" fillId="36" borderId="29" xfId="0" applyNumberFormat="1" applyFont="1" applyFill="1" applyBorder="1" applyAlignment="1" applyProtection="1">
      <alignment horizontal="left" vertical="center"/>
      <protection locked="0"/>
    </xf>
    <xf numFmtId="0" fontId="8" fillId="0" borderId="0" xfId="0" applyFont="1" applyAlignment="1">
      <alignment horizontal="left" wrapText="1"/>
    </xf>
    <xf numFmtId="0" fontId="6" fillId="0" borderId="0" xfId="0" applyFont="1" applyAlignment="1">
      <alignment horizontal="left" vertical="top"/>
    </xf>
    <xf numFmtId="0" fontId="9" fillId="0" borderId="18" xfId="0" applyNumberFormat="1" applyFont="1" applyFill="1" applyBorder="1" applyAlignment="1" applyProtection="1">
      <alignment horizontal="left" vertical="top"/>
      <protection/>
    </xf>
    <xf numFmtId="0" fontId="8" fillId="36" borderId="26" xfId="0" applyNumberFormat="1" applyFont="1" applyFill="1" applyBorder="1" applyAlignment="1" applyProtection="1">
      <alignment horizontal="left" vertical="center"/>
      <protection locked="0"/>
    </xf>
    <xf numFmtId="0" fontId="8" fillId="36" borderId="19" xfId="0" applyNumberFormat="1" applyFont="1" applyFill="1" applyBorder="1" applyAlignment="1" applyProtection="1">
      <alignment horizontal="left" vertical="center"/>
      <protection locked="0"/>
    </xf>
    <xf numFmtId="0" fontId="8" fillId="36" borderId="27" xfId="0" applyNumberFormat="1" applyFont="1" applyFill="1" applyBorder="1" applyAlignment="1" applyProtection="1">
      <alignment horizontal="left" vertical="center"/>
      <protection locked="0"/>
    </xf>
    <xf numFmtId="0" fontId="8" fillId="36" borderId="19" xfId="0" applyNumberFormat="1" applyFont="1" applyFill="1" applyBorder="1" applyAlignment="1" applyProtection="1">
      <alignment horizontal="left" vertical="center" shrinkToFit="1"/>
      <protection locked="0"/>
    </xf>
    <xf numFmtId="0" fontId="24" fillId="0" borderId="19" xfId="0" applyFont="1" applyBorder="1" applyAlignment="1">
      <alignment horizontal="center" vertical="center"/>
    </xf>
    <xf numFmtId="0" fontId="9" fillId="0" borderId="18" xfId="0" applyNumberFormat="1" applyFont="1" applyFill="1" applyBorder="1" applyAlignment="1" applyProtection="1">
      <alignment horizontal="center" vertical="top"/>
      <protection/>
    </xf>
    <xf numFmtId="0" fontId="9" fillId="0" borderId="28" xfId="0" applyNumberFormat="1" applyFont="1" applyFill="1" applyBorder="1" applyAlignment="1" applyProtection="1">
      <alignment horizontal="center" vertical="top"/>
      <protection/>
    </xf>
    <xf numFmtId="0" fontId="6" fillId="0" borderId="0" xfId="0" applyFont="1" applyAlignment="1">
      <alignment horizontal="center" vertical="top" wrapText="1"/>
    </xf>
    <xf numFmtId="0" fontId="9" fillId="0" borderId="24" xfId="0" applyNumberFormat="1" applyFont="1" applyFill="1" applyBorder="1" applyAlignment="1" applyProtection="1">
      <alignment horizontal="left" vertical="top"/>
      <protection/>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6" fillId="0" borderId="0" xfId="0" applyFont="1" applyAlignment="1">
      <alignment horizontal="right" vertical="top"/>
    </xf>
    <xf numFmtId="0" fontId="8" fillId="36" borderId="29" xfId="0" applyNumberFormat="1" applyFont="1" applyFill="1" applyBorder="1" applyAlignment="1" applyProtection="1">
      <alignment horizontal="left" vertical="center" shrinkToFit="1"/>
      <protection locked="0"/>
    </xf>
    <xf numFmtId="0" fontId="6" fillId="34" borderId="18" xfId="0" applyFont="1" applyFill="1" applyBorder="1" applyAlignment="1">
      <alignment horizontal="left" vertical="center"/>
    </xf>
    <xf numFmtId="0" fontId="7" fillId="34" borderId="18" xfId="0" applyNumberFormat="1" applyFont="1" applyFill="1" applyBorder="1" applyAlignment="1">
      <alignment horizontal="left" shrinkToFit="1"/>
    </xf>
    <xf numFmtId="0" fontId="7" fillId="34" borderId="18" xfId="0" applyFont="1" applyFill="1" applyBorder="1" applyAlignment="1">
      <alignment horizontal="left" shrinkToFit="1"/>
    </xf>
    <xf numFmtId="0" fontId="6" fillId="34" borderId="18" xfId="0" applyFont="1" applyFill="1" applyBorder="1" applyAlignment="1">
      <alignment horizontal="left" shrinkToFit="1"/>
    </xf>
    <xf numFmtId="0" fontId="9" fillId="0" borderId="26" xfId="0" applyNumberFormat="1" applyFont="1" applyFill="1" applyBorder="1" applyAlignment="1" applyProtection="1">
      <alignment horizontal="left" vertical="center" wrapText="1"/>
      <protection/>
    </xf>
    <xf numFmtId="0" fontId="9" fillId="0" borderId="27" xfId="0" applyNumberFormat="1" applyFont="1" applyFill="1" applyBorder="1" applyAlignment="1" applyProtection="1">
      <alignment horizontal="left" vertical="center" wrapText="1"/>
      <protection/>
    </xf>
    <xf numFmtId="0" fontId="19" fillId="0" borderId="30" xfId="0" applyFont="1" applyBorder="1" applyAlignment="1">
      <alignment horizontal="left" vertical="center" wrapText="1"/>
    </xf>
    <xf numFmtId="0" fontId="24" fillId="0" borderId="19" xfId="0" applyFont="1" applyBorder="1" applyAlignment="1">
      <alignment horizontal="center"/>
    </xf>
    <xf numFmtId="0" fontId="9" fillId="0" borderId="37" xfId="0" applyNumberFormat="1" applyFont="1" applyFill="1" applyBorder="1" applyAlignment="1" applyProtection="1">
      <alignment horizontal="center" vertical="top"/>
      <protection/>
    </xf>
    <xf numFmtId="0" fontId="9" fillId="0" borderId="24" xfId="0" applyNumberFormat="1" applyFont="1" applyFill="1" applyBorder="1" applyAlignment="1" applyProtection="1">
      <alignment horizontal="center" vertical="top"/>
      <protection/>
    </xf>
    <xf numFmtId="0" fontId="9" fillId="0" borderId="26" xfId="0" applyNumberFormat="1" applyFont="1" applyFill="1" applyBorder="1" applyAlignment="1" applyProtection="1">
      <alignment horizontal="left" vertical="top"/>
      <protection/>
    </xf>
    <xf numFmtId="0" fontId="9" fillId="0" borderId="19" xfId="0" applyNumberFormat="1" applyFont="1" applyFill="1" applyBorder="1" applyAlignment="1" applyProtection="1">
      <alignment horizontal="left" vertical="top"/>
      <protection/>
    </xf>
    <xf numFmtId="0" fontId="9" fillId="0" borderId="27" xfId="0" applyNumberFormat="1" applyFont="1" applyFill="1" applyBorder="1" applyAlignment="1" applyProtection="1">
      <alignment horizontal="left" vertical="top"/>
      <protection/>
    </xf>
    <xf numFmtId="0" fontId="9" fillId="0" borderId="0" xfId="0" applyFont="1" applyBorder="1" applyAlignment="1">
      <alignment horizontal="left" vertical="center" wrapText="1"/>
    </xf>
    <xf numFmtId="0" fontId="6" fillId="0" borderId="0" xfId="0" applyFont="1" applyAlignment="1">
      <alignment horizontal="center" vertical="top"/>
    </xf>
    <xf numFmtId="0" fontId="6" fillId="34" borderId="26" xfId="0" applyFont="1" applyFill="1" applyBorder="1" applyAlignment="1">
      <alignment horizontal="left" vertical="center"/>
    </xf>
    <xf numFmtId="0" fontId="6" fillId="34" borderId="19" xfId="0" applyFont="1" applyFill="1" applyBorder="1" applyAlignment="1">
      <alignment horizontal="left" vertical="center"/>
    </xf>
    <xf numFmtId="0" fontId="6" fillId="34" borderId="27" xfId="0" applyFont="1" applyFill="1" applyBorder="1" applyAlignment="1">
      <alignment horizontal="left" vertical="center"/>
    </xf>
    <xf numFmtId="0" fontId="7" fillId="34" borderId="26" xfId="0" applyNumberFormat="1" applyFont="1" applyFill="1" applyBorder="1" applyAlignment="1">
      <alignment horizontal="left" shrinkToFit="1"/>
    </xf>
    <xf numFmtId="0" fontId="7" fillId="34" borderId="19" xfId="0" applyNumberFormat="1" applyFont="1" applyFill="1" applyBorder="1" applyAlignment="1">
      <alignment horizontal="left" shrinkToFit="1"/>
    </xf>
    <xf numFmtId="0" fontId="7" fillId="34" borderId="27" xfId="0" applyNumberFormat="1" applyFont="1" applyFill="1" applyBorder="1" applyAlignment="1">
      <alignment horizontal="left" shrinkToFit="1"/>
    </xf>
    <xf numFmtId="0" fontId="7" fillId="34" borderId="26" xfId="0" applyFont="1" applyFill="1" applyBorder="1" applyAlignment="1">
      <alignment horizontal="left" shrinkToFit="1"/>
    </xf>
    <xf numFmtId="0" fontId="7" fillId="34" borderId="19" xfId="0" applyFont="1" applyFill="1" applyBorder="1" applyAlignment="1">
      <alignment horizontal="left" shrinkToFit="1"/>
    </xf>
    <xf numFmtId="0" fontId="7" fillId="34" borderId="27" xfId="0" applyFont="1" applyFill="1" applyBorder="1" applyAlignment="1">
      <alignment horizontal="left" shrinkToFit="1"/>
    </xf>
    <xf numFmtId="0" fontId="6" fillId="34" borderId="26" xfId="0" applyFont="1" applyFill="1" applyBorder="1" applyAlignment="1">
      <alignment horizontal="left" shrinkToFit="1"/>
    </xf>
    <xf numFmtId="0" fontId="6" fillId="34" borderId="19" xfId="0" applyFont="1" applyFill="1" applyBorder="1" applyAlignment="1">
      <alignment horizontal="left" shrinkToFit="1"/>
    </xf>
    <xf numFmtId="0" fontId="6" fillId="34" borderId="27" xfId="0" applyFont="1" applyFill="1" applyBorder="1" applyAlignment="1">
      <alignment horizontal="left" shrinkToFit="1"/>
    </xf>
    <xf numFmtId="0" fontId="19" fillId="0" borderId="30" xfId="0" applyFont="1" applyBorder="1" applyAlignment="1">
      <alignment horizontal="left" vertical="top" wrapText="1"/>
    </xf>
    <xf numFmtId="0" fontId="24" fillId="0" borderId="26" xfId="0" applyFont="1" applyBorder="1" applyAlignment="1">
      <alignment horizontal="center"/>
    </xf>
    <xf numFmtId="0" fontId="24" fillId="0" borderId="27" xfId="0" applyFont="1" applyBorder="1" applyAlignment="1">
      <alignment horizontal="center"/>
    </xf>
    <xf numFmtId="0" fontId="19" fillId="0" borderId="30" xfId="0" applyFont="1" applyFill="1" applyBorder="1" applyAlignment="1" applyProtection="1">
      <alignment horizontal="left" vertical="top"/>
      <protection/>
    </xf>
    <xf numFmtId="0" fontId="19" fillId="0" borderId="38" xfId="0" applyFont="1" applyFill="1" applyBorder="1" applyAlignment="1" applyProtection="1">
      <alignment horizontal="left" vertical="top"/>
      <protection/>
    </xf>
    <xf numFmtId="0" fontId="24" fillId="36" borderId="20" xfId="0" applyFont="1" applyFill="1" applyBorder="1" applyAlignment="1" applyProtection="1">
      <alignment horizontal="left" vertical="top"/>
      <protection locked="0"/>
    </xf>
    <xf numFmtId="0" fontId="8" fillId="0" borderId="25" xfId="0" applyFont="1" applyBorder="1" applyAlignment="1">
      <alignment horizontal="left"/>
    </xf>
    <xf numFmtId="0" fontId="8" fillId="0" borderId="0" xfId="0" applyFont="1" applyBorder="1" applyAlignment="1" applyProtection="1">
      <alignment horizontal="left" vertical="top" wrapText="1"/>
      <protection/>
    </xf>
    <xf numFmtId="0" fontId="7" fillId="34" borderId="26" xfId="0" applyFont="1" applyFill="1" applyBorder="1" applyAlignment="1" applyProtection="1">
      <alignment horizontal="left" vertical="top"/>
      <protection/>
    </xf>
    <xf numFmtId="0" fontId="7" fillId="34" borderId="27" xfId="0" applyFont="1" applyFill="1" applyBorder="1" applyAlignment="1" applyProtection="1">
      <alignment horizontal="left" vertical="top"/>
      <protection/>
    </xf>
    <xf numFmtId="0" fontId="6" fillId="34" borderId="26" xfId="0" applyFont="1" applyFill="1" applyBorder="1" applyAlignment="1" applyProtection="1">
      <alignment horizontal="left" vertical="top"/>
      <protection/>
    </xf>
    <xf numFmtId="0" fontId="6" fillId="34" borderId="27" xfId="0" applyFont="1" applyFill="1" applyBorder="1" applyAlignment="1" applyProtection="1">
      <alignment horizontal="left" vertical="top"/>
      <protection/>
    </xf>
    <xf numFmtId="0" fontId="9" fillId="0" borderId="0" xfId="0" applyFont="1" applyBorder="1" applyAlignment="1">
      <alignment horizontal="right" wrapText="1"/>
    </xf>
    <xf numFmtId="0" fontId="9" fillId="0" borderId="25" xfId="0" applyFont="1" applyBorder="1" applyAlignment="1">
      <alignment horizontal="right" wrapText="1"/>
    </xf>
    <xf numFmtId="0" fontId="87" fillId="0" borderId="0" xfId="64" applyFont="1" applyAlignment="1">
      <alignment horizontal="center" wrapText="1"/>
      <protection/>
    </xf>
    <xf numFmtId="0" fontId="88" fillId="0" borderId="0" xfId="64" applyFont="1" applyAlignment="1">
      <alignment horizontal="center" wrapText="1"/>
      <protection/>
    </xf>
    <xf numFmtId="0" fontId="89" fillId="33" borderId="26" xfId="64" applyFont="1" applyFill="1" applyBorder="1" applyAlignment="1" applyProtection="1">
      <alignment/>
      <protection locked="0"/>
    </xf>
    <xf numFmtId="0" fontId="89" fillId="33" borderId="27" xfId="64" applyFont="1" applyFill="1" applyBorder="1" applyAlignment="1" applyProtection="1">
      <alignment/>
      <protection locked="0"/>
    </xf>
    <xf numFmtId="0" fontId="60" fillId="33" borderId="26" xfId="64" applyFill="1" applyBorder="1" applyAlignment="1" applyProtection="1">
      <alignment/>
      <protection locked="0"/>
    </xf>
    <xf numFmtId="0" fontId="60" fillId="33" borderId="19" xfId="64" applyFont="1" applyFill="1" applyBorder="1" applyAlignment="1" applyProtection="1">
      <alignment/>
      <protection locked="0"/>
    </xf>
    <xf numFmtId="0" fontId="60" fillId="33" borderId="27" xfId="64" applyFont="1" applyFill="1" applyBorder="1" applyAlignment="1" applyProtection="1">
      <alignment/>
      <protection locked="0"/>
    </xf>
    <xf numFmtId="0" fontId="33" fillId="0" borderId="0" xfId="64" applyFont="1" applyBorder="1" applyAlignment="1">
      <alignment horizontal="center" wrapText="1"/>
      <protection/>
    </xf>
    <xf numFmtId="0" fontId="60" fillId="0" borderId="23" xfId="64" applyFont="1" applyBorder="1" applyAlignment="1">
      <alignment wrapText="1"/>
      <protection/>
    </xf>
    <xf numFmtId="0" fontId="60" fillId="0" borderId="23" xfId="64" applyBorder="1" applyAlignment="1">
      <alignment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2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rmal 4" xfId="63"/>
    <cellStyle name="Normal 5" xfId="64"/>
    <cellStyle name="Normal_1CHECK" xfId="65"/>
    <cellStyle name="Normal_2WSC" xfId="66"/>
    <cellStyle name="Normal_7INSTRUC" xfId="67"/>
    <cellStyle name="Normal_APP-9697" xfId="68"/>
    <cellStyle name="Normal_LY-FUND" xfId="69"/>
    <cellStyle name="Normal_TY-FUND" xfId="70"/>
    <cellStyle name="Note" xfId="71"/>
    <cellStyle name="Output" xfId="72"/>
    <cellStyle name="Percent" xfId="73"/>
    <cellStyle name="Percent 2"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1</xdr:row>
      <xdr:rowOff>19050</xdr:rowOff>
    </xdr:from>
    <xdr:to>
      <xdr:col>1</xdr:col>
      <xdr:colOff>1609725</xdr:colOff>
      <xdr:row>6</xdr:row>
      <xdr:rowOff>66675</xdr:rowOff>
    </xdr:to>
    <xdr:pic>
      <xdr:nvPicPr>
        <xdr:cNvPr id="1" name="Picture 91" descr="http://www.cccco.edu/Portals/4/News/assets/ccc_logo_wrap_text_clr.jpg"/>
        <xdr:cNvPicPr preferRelativeResize="1">
          <a:picLocks noChangeAspect="1"/>
        </xdr:cNvPicPr>
      </xdr:nvPicPr>
      <xdr:blipFill>
        <a:blip r:embed="rId1"/>
        <a:stretch>
          <a:fillRect/>
        </a:stretch>
      </xdr:blipFill>
      <xdr:spPr>
        <a:xfrm>
          <a:off x="2600325" y="209550"/>
          <a:ext cx="1057275" cy="1000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xtranet.cccco.edu/DSPS\End%20of%20Year%20Expenditures%20Report\EOY-2010-11\EOY%20Report%20form%20to%20be%20completed%20by%20colleges\final%20DSPS%202010-11%20EOY%20Expenditures%20Report%20form\DSPS%202010-11%20EOY%20Expenditures%20Report%20(REV.%208-2011)%20no%20passwor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xtranet.cccco.edu/DSPS\Allocations\2010-11\calculations%20for%20R1%20P1%20P2\3%20-%202010-11%20DSPS%20Funding%20Year%20(P2)%202011-05-19%20v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cccco.edu/Portals/4/SS/DSPS/DSPS%202010-11%20EOY%20Expenditures%20Report%20(REV.%208-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cccco.edu/DSPS/End%20of%20Year%20Expenditures%20Report/EOY-2010-11/EOY%20Report%20form%20to%20be%20completed%20by%20colleges/final%20DSPS%202010-11%20EOY%20Expenditures%20Report%20form/DSPS%202010-11%20EOY%20Expenditures%20Report%20(REV.%208-2011)%20no%20passwor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extranet.cccco.edu/Users\pservin\AppData\Local\Microsoft\Windows\Temporary%20Internet%20Files\Content.Outlook\EPD1RCH3\2011-12%20Categorical%20Flexibility%20Report%20Form.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extranet.cccco.edu/Users\jorta\AppData\Local\Microsoft\Windows\Temporary%20Internet%20Files\Content.Outlook\HX6B0MKQ\Web%20version-Copy%20of%20Matriculation%202011-12%20Year%20End%20Expenditures%20Report%20form%20(REV%20%208a-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sheetDataSet>
      <sheetData sheetId="6">
        <row r="2">
          <cell r="A2" t="str">
            <v>Select your district</v>
          </cell>
          <cell r="C2" t="str">
            <v>Select your college</v>
          </cell>
        </row>
        <row r="3">
          <cell r="A3" t="str">
            <v>Allan Hancock CCD</v>
          </cell>
          <cell r="C3" t="str">
            <v>Alameda College</v>
          </cell>
        </row>
        <row r="4">
          <cell r="A4" t="str">
            <v>Antelope Valley CCD</v>
          </cell>
          <cell r="C4" t="str">
            <v>Allan Hancock College</v>
          </cell>
        </row>
        <row r="5">
          <cell r="A5" t="str">
            <v>Barstow CCD</v>
          </cell>
          <cell r="C5" t="str">
            <v>American River College</v>
          </cell>
        </row>
        <row r="6">
          <cell r="A6" t="str">
            <v>Butte CCD</v>
          </cell>
          <cell r="C6" t="str">
            <v>Antelope Valley College</v>
          </cell>
        </row>
        <row r="7">
          <cell r="A7" t="str">
            <v>Cabrillo CCD</v>
          </cell>
          <cell r="C7" t="str">
            <v>Bakersfield College</v>
          </cell>
        </row>
        <row r="8">
          <cell r="A8" t="str">
            <v>Cerritos CCD</v>
          </cell>
          <cell r="C8" t="str">
            <v>Barstow College</v>
          </cell>
        </row>
        <row r="9">
          <cell r="A9" t="str">
            <v>Chabot-Las Positas CCD</v>
          </cell>
          <cell r="C9" t="str">
            <v>Berkeley City College</v>
          </cell>
        </row>
        <row r="10">
          <cell r="A10" t="str">
            <v>Chaffey CCD</v>
          </cell>
          <cell r="C10" t="str">
            <v>Butte College</v>
          </cell>
        </row>
        <row r="11">
          <cell r="A11" t="str">
            <v>Citrus CCD</v>
          </cell>
          <cell r="C11" t="str">
            <v>Cabrillo College</v>
          </cell>
        </row>
        <row r="12">
          <cell r="A12" t="str">
            <v>Coast CCD</v>
          </cell>
          <cell r="C12" t="str">
            <v>Canada College</v>
          </cell>
        </row>
        <row r="13">
          <cell r="A13" t="str">
            <v>Compton CCD</v>
          </cell>
          <cell r="C13" t="str">
            <v>College of the Canyons</v>
          </cell>
        </row>
        <row r="14">
          <cell r="A14" t="str">
            <v>Contra Costa CCD</v>
          </cell>
          <cell r="C14" t="str">
            <v>Cerritos College</v>
          </cell>
        </row>
        <row r="15">
          <cell r="A15" t="str">
            <v>Copper Mt. CCD</v>
          </cell>
          <cell r="C15" t="str">
            <v>Cerro Coso College</v>
          </cell>
        </row>
        <row r="16">
          <cell r="A16" t="str">
            <v>Desert CCD</v>
          </cell>
          <cell r="C16" t="str">
            <v>Chabot College</v>
          </cell>
        </row>
        <row r="17">
          <cell r="A17" t="str">
            <v>El Camino CCD</v>
          </cell>
          <cell r="C17" t="str">
            <v>Chaffey College</v>
          </cell>
        </row>
        <row r="18">
          <cell r="A18" t="str">
            <v>Feather River CCD</v>
          </cell>
          <cell r="C18" t="str">
            <v>Citrus College</v>
          </cell>
        </row>
        <row r="19">
          <cell r="A19" t="str">
            <v>Foothill-DeAnza CCD</v>
          </cell>
          <cell r="C19" t="str">
            <v>Coastline College</v>
          </cell>
        </row>
        <row r="20">
          <cell r="A20" t="str">
            <v>Gavilan Joint CCD</v>
          </cell>
          <cell r="C20" t="str">
            <v>Columbia College</v>
          </cell>
        </row>
        <row r="21">
          <cell r="A21" t="str">
            <v>Glendale CCD</v>
          </cell>
          <cell r="C21" t="str">
            <v>Compton College</v>
          </cell>
        </row>
        <row r="22">
          <cell r="A22" t="str">
            <v>Grossmont Cuyamaca CCD</v>
          </cell>
          <cell r="C22" t="str">
            <v>Contra Costa College</v>
          </cell>
        </row>
        <row r="23">
          <cell r="A23" t="str">
            <v>Hartnell CCD</v>
          </cell>
          <cell r="C23" t="str">
            <v>Copper Mt. College </v>
          </cell>
        </row>
        <row r="24">
          <cell r="A24" t="str">
            <v>Imperial CCD</v>
          </cell>
          <cell r="C24" t="str">
            <v>Cosumnes River College</v>
          </cell>
        </row>
        <row r="25">
          <cell r="A25" t="str">
            <v>Kern CCD</v>
          </cell>
          <cell r="C25" t="str">
            <v>Crafton Hills College</v>
          </cell>
        </row>
        <row r="26">
          <cell r="A26" t="str">
            <v>Lake Tahoe CCD</v>
          </cell>
          <cell r="C26" t="str">
            <v>Cuesta College</v>
          </cell>
        </row>
        <row r="27">
          <cell r="A27" t="str">
            <v>Lassen CCD</v>
          </cell>
          <cell r="C27" t="str">
            <v>Cuyamaca College</v>
          </cell>
        </row>
        <row r="28">
          <cell r="A28" t="str">
            <v>Long Beach CCD </v>
          </cell>
          <cell r="C28" t="str">
            <v>Cypress College</v>
          </cell>
        </row>
        <row r="29">
          <cell r="A29" t="str">
            <v>Los Angeles CCD</v>
          </cell>
          <cell r="C29" t="str">
            <v>De Anza College</v>
          </cell>
        </row>
        <row r="30">
          <cell r="A30" t="str">
            <v>Los Rios CCD</v>
          </cell>
          <cell r="C30" t="str">
            <v>College of the Desert</v>
          </cell>
        </row>
        <row r="31">
          <cell r="A31" t="str">
            <v>Marin CCD</v>
          </cell>
          <cell r="C31" t="str">
            <v>Diablo Valley College</v>
          </cell>
        </row>
        <row r="32">
          <cell r="A32" t="str">
            <v>Mendocino-Lake CCD</v>
          </cell>
          <cell r="C32" t="str">
            <v>East Los Angeles College</v>
          </cell>
        </row>
        <row r="33">
          <cell r="A33" t="str">
            <v>Merced CCD</v>
          </cell>
          <cell r="C33" t="str">
            <v>El Camino College</v>
          </cell>
        </row>
        <row r="34">
          <cell r="A34" t="str">
            <v>Mira Costa CCD</v>
          </cell>
          <cell r="C34" t="str">
            <v>Evergreen Valley College</v>
          </cell>
        </row>
        <row r="35">
          <cell r="A35" t="str">
            <v>Monterey Peninsula CCD</v>
          </cell>
          <cell r="C35" t="str">
            <v>Feather River College</v>
          </cell>
        </row>
        <row r="36">
          <cell r="A36" t="str">
            <v>Mt. San Antonio CCD</v>
          </cell>
          <cell r="C36" t="str">
            <v>Folsom Lake</v>
          </cell>
        </row>
        <row r="37">
          <cell r="A37" t="str">
            <v>Mt. San Jacinto CCD</v>
          </cell>
          <cell r="C37" t="str">
            <v>Foothill College</v>
          </cell>
        </row>
        <row r="38">
          <cell r="A38" t="str">
            <v>Napa Valley CCD</v>
          </cell>
          <cell r="C38" t="str">
            <v>Fresno City College</v>
          </cell>
        </row>
        <row r="39">
          <cell r="A39" t="str">
            <v>North Orange County CCD</v>
          </cell>
          <cell r="C39" t="str">
            <v>Fullerton College</v>
          </cell>
        </row>
        <row r="40">
          <cell r="A40" t="str">
            <v>Ohlone CCD</v>
          </cell>
          <cell r="C40" t="str">
            <v>Gavilan College</v>
          </cell>
        </row>
        <row r="41">
          <cell r="A41" t="str">
            <v>Palo Verde CCD</v>
          </cell>
          <cell r="C41" t="str">
            <v>Glendale College</v>
          </cell>
        </row>
        <row r="42">
          <cell r="A42" t="str">
            <v>Palomar CCD</v>
          </cell>
          <cell r="C42" t="str">
            <v>Golden West College</v>
          </cell>
        </row>
        <row r="43">
          <cell r="A43" t="str">
            <v>Pasadena Area CCD</v>
          </cell>
          <cell r="C43" t="str">
            <v>Grossmont College</v>
          </cell>
        </row>
        <row r="44">
          <cell r="A44" t="str">
            <v>Peralta CCD</v>
          </cell>
          <cell r="C44" t="str">
            <v>Hartnell College</v>
          </cell>
        </row>
        <row r="45">
          <cell r="A45" t="str">
            <v>Rancho Santiago CCD</v>
          </cell>
          <cell r="C45" t="str">
            <v>Imperial Valley College</v>
          </cell>
        </row>
        <row r="46">
          <cell r="A46" t="str">
            <v>Redwoods CCD</v>
          </cell>
          <cell r="C46" t="str">
            <v>Irvine Valley College</v>
          </cell>
        </row>
        <row r="47">
          <cell r="A47" t="str">
            <v>Rio Hondo CCD</v>
          </cell>
          <cell r="C47" t="str">
            <v>Lake Tahoe College</v>
          </cell>
        </row>
        <row r="48">
          <cell r="A48" t="str">
            <v>Riverside CCD</v>
          </cell>
          <cell r="C48" t="str">
            <v>Laney College</v>
          </cell>
        </row>
        <row r="49">
          <cell r="A49" t="str">
            <v>San Bernardino CCD</v>
          </cell>
          <cell r="C49" t="str">
            <v>Las Positas College</v>
          </cell>
        </row>
        <row r="50">
          <cell r="A50" t="str">
            <v>San Diego CCD</v>
          </cell>
          <cell r="C50" t="str">
            <v>Lassen College</v>
          </cell>
        </row>
        <row r="51">
          <cell r="A51" t="str">
            <v>San Francisco CCD</v>
          </cell>
          <cell r="C51" t="str">
            <v>Long Beach City College</v>
          </cell>
        </row>
        <row r="52">
          <cell r="A52" t="str">
            <v>San Joaquin Delta CCD</v>
          </cell>
          <cell r="C52" t="str">
            <v>Los Angeles City College</v>
          </cell>
        </row>
        <row r="53">
          <cell r="A53" t="str">
            <v>San Jose-Evergreen CCD</v>
          </cell>
          <cell r="C53" t="str">
            <v>Los Angeles Harbor College</v>
          </cell>
        </row>
        <row r="54">
          <cell r="A54" t="str">
            <v>San Luis Obispo CCD</v>
          </cell>
          <cell r="C54" t="str">
            <v>Los Angeles Mission College</v>
          </cell>
        </row>
        <row r="55">
          <cell r="A55" t="str">
            <v>San Mateo CCD</v>
          </cell>
          <cell r="C55" t="str">
            <v>Los Angeles Pierce College</v>
          </cell>
        </row>
        <row r="56">
          <cell r="A56" t="str">
            <v>Santa Barbara CCD</v>
          </cell>
          <cell r="C56" t="str">
            <v>Los Angeles Southwest College</v>
          </cell>
        </row>
        <row r="57">
          <cell r="A57" t="str">
            <v>Santa Clarita CCD</v>
          </cell>
          <cell r="C57" t="str">
            <v>Los Angeles Trade-Tech College</v>
          </cell>
        </row>
        <row r="58">
          <cell r="A58" t="str">
            <v>Santa Monica CCD</v>
          </cell>
          <cell r="C58" t="str">
            <v>Los Angeles Valley College</v>
          </cell>
        </row>
        <row r="59">
          <cell r="A59" t="str">
            <v>Sequoias CCD</v>
          </cell>
          <cell r="C59" t="str">
            <v>Los Medanos College</v>
          </cell>
        </row>
        <row r="60">
          <cell r="A60" t="str">
            <v>Shasta-Tehama-Trinity CCD</v>
          </cell>
          <cell r="C60" t="str">
            <v>Marin College</v>
          </cell>
        </row>
        <row r="61">
          <cell r="A61" t="str">
            <v>Sierra CCD</v>
          </cell>
          <cell r="C61" t="str">
            <v>Mendocino College</v>
          </cell>
        </row>
        <row r="62">
          <cell r="A62" t="str">
            <v>Siskiyou Joint CCD</v>
          </cell>
          <cell r="C62" t="str">
            <v>Merced College</v>
          </cell>
        </row>
        <row r="63">
          <cell r="A63" t="str">
            <v>Solano CCD</v>
          </cell>
          <cell r="C63" t="str">
            <v>Merritt College</v>
          </cell>
        </row>
        <row r="64">
          <cell r="A64" t="str">
            <v>Sonoma County CCD</v>
          </cell>
          <cell r="C64" t="str">
            <v>Mira Costa College</v>
          </cell>
        </row>
        <row r="65">
          <cell r="A65" t="str">
            <v>South Orange County CCD</v>
          </cell>
          <cell r="C65" t="str">
            <v>Mission College</v>
          </cell>
        </row>
        <row r="66">
          <cell r="A66" t="str">
            <v>Southwestern CCD</v>
          </cell>
          <cell r="C66" t="str">
            <v>Modesto Junior College</v>
          </cell>
        </row>
        <row r="67">
          <cell r="A67" t="str">
            <v>State Center CCD</v>
          </cell>
          <cell r="C67" t="str">
            <v>Monterey Peninsula College</v>
          </cell>
        </row>
        <row r="68">
          <cell r="A68" t="str">
            <v>Ventura CCD</v>
          </cell>
          <cell r="C68" t="str">
            <v>Moorpark College</v>
          </cell>
        </row>
        <row r="69">
          <cell r="A69" t="str">
            <v>Victor Valley CCD</v>
          </cell>
          <cell r="C69" t="str">
            <v>Moreno Valley College</v>
          </cell>
        </row>
        <row r="70">
          <cell r="A70" t="str">
            <v>West Hills CCD</v>
          </cell>
          <cell r="C70" t="str">
            <v>Mt. San Antonio College</v>
          </cell>
        </row>
        <row r="71">
          <cell r="A71" t="str">
            <v>West Kern CCD</v>
          </cell>
          <cell r="C71" t="str">
            <v>Mt. San Jacinto College</v>
          </cell>
        </row>
        <row r="72">
          <cell r="A72" t="str">
            <v>West Valley CCD</v>
          </cell>
          <cell r="C72" t="str">
            <v>Napa College</v>
          </cell>
        </row>
        <row r="73">
          <cell r="A73" t="str">
            <v>Yosemite CCD</v>
          </cell>
          <cell r="C73" t="str">
            <v>Norco College</v>
          </cell>
        </row>
        <row r="74">
          <cell r="A74" t="str">
            <v>Yuba CCD</v>
          </cell>
          <cell r="C74" t="str">
            <v>Ohlone College</v>
          </cell>
        </row>
        <row r="75">
          <cell r="C75" t="str">
            <v>Orange Coast College</v>
          </cell>
        </row>
        <row r="76">
          <cell r="C76" t="str">
            <v>Oxnard College</v>
          </cell>
        </row>
        <row r="77">
          <cell r="C77" t="str">
            <v>Palo Verde College</v>
          </cell>
        </row>
        <row r="78">
          <cell r="C78" t="str">
            <v>Palomar College</v>
          </cell>
        </row>
        <row r="79">
          <cell r="C79" t="str">
            <v>Pasadena City College</v>
          </cell>
        </row>
        <row r="80">
          <cell r="C80" t="str">
            <v>Porterville College</v>
          </cell>
        </row>
        <row r="81">
          <cell r="C81" t="str">
            <v>College of the Redwoods</v>
          </cell>
        </row>
        <row r="82">
          <cell r="C82" t="str">
            <v>Reedley College</v>
          </cell>
        </row>
        <row r="83">
          <cell r="C83" t="str">
            <v>Rio Hondo College</v>
          </cell>
        </row>
        <row r="84">
          <cell r="C84" t="str">
            <v>Riverside College</v>
          </cell>
        </row>
        <row r="85">
          <cell r="C85" t="str">
            <v>Sacramento City College</v>
          </cell>
        </row>
        <row r="86">
          <cell r="C86" t="str">
            <v>Saddleback College</v>
          </cell>
        </row>
        <row r="87">
          <cell r="C87" t="str">
            <v>San Bernardino Valley College</v>
          </cell>
        </row>
        <row r="88">
          <cell r="C88" t="str">
            <v>San Diego City College</v>
          </cell>
        </row>
        <row r="89">
          <cell r="C89" t="str">
            <v>San Diego Mesa College</v>
          </cell>
        </row>
        <row r="90">
          <cell r="C90" t="str">
            <v>San Diego Miramar College</v>
          </cell>
        </row>
        <row r="91">
          <cell r="C91" t="str">
            <v>San Francisco City College</v>
          </cell>
        </row>
        <row r="92">
          <cell r="C92" t="str">
            <v>San Joaquin Delta College</v>
          </cell>
        </row>
        <row r="93">
          <cell r="C93" t="str">
            <v>San Jose City College</v>
          </cell>
        </row>
        <row r="94">
          <cell r="C94" t="str">
            <v>College of San Mateo</v>
          </cell>
        </row>
        <row r="95">
          <cell r="C95" t="str">
            <v>Santa Ana College</v>
          </cell>
        </row>
        <row r="96">
          <cell r="C96" t="str">
            <v>Santa Barbara City College</v>
          </cell>
        </row>
        <row r="97">
          <cell r="C97" t="str">
            <v>Santa Monica College</v>
          </cell>
        </row>
        <row r="98">
          <cell r="C98" t="str">
            <v>Santa Rosa Junior College</v>
          </cell>
        </row>
        <row r="99">
          <cell r="C99" t="str">
            <v>Santiago Canyon College</v>
          </cell>
        </row>
        <row r="100">
          <cell r="C100" t="str">
            <v>College of the Sequoias</v>
          </cell>
        </row>
        <row r="101">
          <cell r="C101" t="str">
            <v>Shasta College</v>
          </cell>
        </row>
        <row r="102">
          <cell r="C102" t="str">
            <v>Sierra College</v>
          </cell>
        </row>
        <row r="103">
          <cell r="C103" t="str">
            <v>College of the Siskiyous</v>
          </cell>
        </row>
        <row r="104">
          <cell r="C104" t="str">
            <v>Skyline College</v>
          </cell>
        </row>
        <row r="105">
          <cell r="C105" t="str">
            <v>Solano College</v>
          </cell>
        </row>
        <row r="106">
          <cell r="C106" t="str">
            <v>Southwestern College</v>
          </cell>
        </row>
        <row r="107">
          <cell r="C107" t="str">
            <v>Taft College</v>
          </cell>
        </row>
        <row r="108">
          <cell r="C108" t="str">
            <v>Ventura College</v>
          </cell>
        </row>
        <row r="109">
          <cell r="C109" t="str">
            <v>Victor Valley College</v>
          </cell>
        </row>
        <row r="110">
          <cell r="C110" t="str">
            <v>West Hills Coalinga College</v>
          </cell>
        </row>
        <row r="111">
          <cell r="C111" t="str">
            <v>West Hills Lemoore College</v>
          </cell>
        </row>
        <row r="112">
          <cell r="C112" t="str">
            <v>West Los Angeles College</v>
          </cell>
        </row>
        <row r="113">
          <cell r="C113" t="str">
            <v>West Valley College</v>
          </cell>
        </row>
        <row r="114">
          <cell r="C114" t="str">
            <v>Woodland College</v>
          </cell>
        </row>
        <row r="115">
          <cell r="C115" t="str">
            <v>Yuba College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owth WH Coalinga - Lemoore"/>
      <sheetName val="Growth Woodland, Yuba"/>
      <sheetName val="penalties - 95%"/>
      <sheetName val="Advance - Contracts"/>
      <sheetName val="P2 - midyear adjust info"/>
      <sheetName val="Reallocation - PADS, Set-Aside"/>
      <sheetName val="Breakdown - all DSP&amp;S component"/>
      <sheetName val="Breakdown - Hospital component"/>
      <sheetName val="emailed budget"/>
      <sheetName val="Sheet4"/>
      <sheetName val="$9.6M WSC DHH (not used)"/>
      <sheetName val="$9.6M DHH BCP"/>
      <sheetName val="$9.6M DHH - erase R1, project"/>
      <sheetName val="$9.6M DHH - round 2 priorities"/>
      <sheetName val="not needed"/>
      <sheetName val="Sheet3"/>
      <sheetName val="Sheet2"/>
      <sheetName val="$9.6M DHH (save 4 future years)"/>
      <sheetName val="Sheet6"/>
      <sheetName val="FY 2007-08 WSC before sort"/>
      <sheetName val="FY 2007-08 WSC after sort"/>
      <sheetName val="06-07 original vs. SB 361 w %'s"/>
      <sheetName val="Fiscal 1 (source)"/>
      <sheetName val="Fiscal 2"/>
      <sheetName val="Fiscal (Instruction) x"/>
      <sheetName val="Apportionment"/>
      <sheetName val="$9.6M DHH - analysis"/>
      <sheetName val="ARRA calculation"/>
      <sheetName val="submitted - State + ARRA"/>
      <sheetName val="version changes"/>
      <sheetName val="web post -mid year realloc 4-18"/>
      <sheetName val="web post -mid year realloc P2"/>
      <sheetName val="PADS Funds"/>
      <sheetName val="Part 1 Other Program Income"/>
      <sheetName val="Part II Special Class FTES"/>
      <sheetName val="Part III DSPS Expenditures"/>
      <sheetName val="Part IV DHH Expenditures"/>
      <sheetName val="DHH - EOY input, analysis"/>
      <sheetName val="FY 2009-10 DSPS $ from WSC"/>
      <sheetName val="WSC"/>
      <sheetName val="WSC from TRIS(.doc-add rows)"/>
      <sheetName val="Headcount 2009-10"/>
      <sheetName val="Last Year"/>
      <sheetName val="This Year - Funding Summary"/>
      <sheetName val="FY 2010-11 State Budget"/>
      <sheetName val="Budget"/>
      <sheetName val="Allocation"/>
      <sheetName val="mid year reallocation P2"/>
      <sheetName val="College Effort"/>
      <sheetName val="Recalc (DSP&amp;S, DHH, PADS)"/>
      <sheetName val="website - Advance"/>
      <sheetName val="website - Funding Summary R1"/>
      <sheetName val="website - Allocation"/>
      <sheetName val="website - Funding Summary P1"/>
      <sheetName val="website - Funding Summary P2"/>
      <sheetName val="website - College Effort"/>
      <sheetName val="website - DHH distribution"/>
      <sheetName val="website - Weighted Student Coun"/>
      <sheetName val="dsps1"/>
      <sheetName val="website - Special Class Rates"/>
      <sheetName val="data for import"/>
      <sheetName val="sort data - DSPS"/>
      <sheetName val="verify for import - DSPS"/>
      <sheetName val="monthly apportionment"/>
      <sheetName val="AD import - DSPS"/>
      <sheetName val="P1 import - DSPS"/>
      <sheetName val="P2 import - DSPS"/>
      <sheetName val="R1 import - DSPS"/>
      <sheetName val="sort data - HOSP"/>
      <sheetName val="AD import - HOSP"/>
      <sheetName val="P1 import - HOSP"/>
      <sheetName val="P2 import - HOSP"/>
      <sheetName val="R1 import - HOS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sheetDataSet>
      <sheetData sheetId="6">
        <row r="2">
          <cell r="C2" t="str">
            <v>Select your college</v>
          </cell>
        </row>
        <row r="3">
          <cell r="C3" t="str">
            <v>Alameda College</v>
          </cell>
        </row>
        <row r="4">
          <cell r="C4" t="str">
            <v>Allan Hancock College</v>
          </cell>
        </row>
        <row r="5">
          <cell r="C5" t="str">
            <v>American River College</v>
          </cell>
        </row>
        <row r="6">
          <cell r="C6" t="str">
            <v>Antelope Valley College</v>
          </cell>
        </row>
        <row r="7">
          <cell r="C7" t="str">
            <v>Bakersfield College</v>
          </cell>
        </row>
        <row r="8">
          <cell r="C8" t="str">
            <v>Barstow College</v>
          </cell>
        </row>
        <row r="9">
          <cell r="C9" t="str">
            <v>Berkeley City College</v>
          </cell>
        </row>
        <row r="10">
          <cell r="C10" t="str">
            <v>Butte College</v>
          </cell>
        </row>
        <row r="11">
          <cell r="C11" t="str">
            <v>Cabrillo College</v>
          </cell>
        </row>
        <row r="12">
          <cell r="C12" t="str">
            <v>Canada College</v>
          </cell>
        </row>
        <row r="13">
          <cell r="C13" t="str">
            <v>College of the Canyons</v>
          </cell>
        </row>
        <row r="14">
          <cell r="C14" t="str">
            <v>Cerritos College</v>
          </cell>
        </row>
        <row r="15">
          <cell r="C15" t="str">
            <v>Cerro Coso College</v>
          </cell>
        </row>
        <row r="16">
          <cell r="C16" t="str">
            <v>Chabot College</v>
          </cell>
        </row>
        <row r="17">
          <cell r="C17" t="str">
            <v>Chaffey College</v>
          </cell>
        </row>
        <row r="18">
          <cell r="C18" t="str">
            <v>Citrus College</v>
          </cell>
        </row>
        <row r="19">
          <cell r="C19" t="str">
            <v>Coastline College</v>
          </cell>
        </row>
        <row r="20">
          <cell r="C20" t="str">
            <v>Columbia College</v>
          </cell>
        </row>
        <row r="21">
          <cell r="C21" t="str">
            <v>Compton College</v>
          </cell>
        </row>
        <row r="22">
          <cell r="C22" t="str">
            <v>Contra Costa College</v>
          </cell>
        </row>
        <row r="23">
          <cell r="C23" t="str">
            <v>Copper Mt. College </v>
          </cell>
        </row>
        <row r="24">
          <cell r="C24" t="str">
            <v>Cosumnes River College</v>
          </cell>
        </row>
        <row r="25">
          <cell r="C25" t="str">
            <v>Crafton Hills College</v>
          </cell>
        </row>
        <row r="26">
          <cell r="C26" t="str">
            <v>Cuesta College</v>
          </cell>
        </row>
        <row r="27">
          <cell r="C27" t="str">
            <v>Cuyamaca College</v>
          </cell>
        </row>
        <row r="28">
          <cell r="C28" t="str">
            <v>Cypress College</v>
          </cell>
        </row>
        <row r="29">
          <cell r="C29" t="str">
            <v>De Anza College</v>
          </cell>
        </row>
        <row r="30">
          <cell r="C30" t="str">
            <v>College of the Desert</v>
          </cell>
        </row>
        <row r="31">
          <cell r="C31" t="str">
            <v>Diablo Valley College</v>
          </cell>
        </row>
        <row r="32">
          <cell r="C32" t="str">
            <v>East Los Angeles College</v>
          </cell>
        </row>
        <row r="33">
          <cell r="C33" t="str">
            <v>El Camino College</v>
          </cell>
        </row>
        <row r="34">
          <cell r="C34" t="str">
            <v>Evergreen Valley College</v>
          </cell>
        </row>
        <row r="35">
          <cell r="C35" t="str">
            <v>Feather River College</v>
          </cell>
        </row>
        <row r="36">
          <cell r="C36" t="str">
            <v>Folsom Lake</v>
          </cell>
        </row>
        <row r="37">
          <cell r="C37" t="str">
            <v>Foothill College</v>
          </cell>
        </row>
        <row r="38">
          <cell r="C38" t="str">
            <v>Fresno City College</v>
          </cell>
        </row>
        <row r="39">
          <cell r="C39" t="str">
            <v>Fullerton College</v>
          </cell>
        </row>
        <row r="40">
          <cell r="C40" t="str">
            <v>Gavilan College</v>
          </cell>
        </row>
        <row r="41">
          <cell r="C41" t="str">
            <v>Glendale College</v>
          </cell>
        </row>
        <row r="42">
          <cell r="C42" t="str">
            <v>Golden West College</v>
          </cell>
        </row>
        <row r="43">
          <cell r="C43" t="str">
            <v>Grossmont College</v>
          </cell>
        </row>
        <row r="44">
          <cell r="C44" t="str">
            <v>Hartnell College</v>
          </cell>
        </row>
        <row r="45">
          <cell r="C45" t="str">
            <v>Imperial Valley College</v>
          </cell>
        </row>
        <row r="46">
          <cell r="C46" t="str">
            <v>Irvine Valley College</v>
          </cell>
        </row>
        <row r="47">
          <cell r="C47" t="str">
            <v>Lake Tahoe College</v>
          </cell>
        </row>
        <row r="48">
          <cell r="C48" t="str">
            <v>Laney College</v>
          </cell>
        </row>
        <row r="49">
          <cell r="C49" t="str">
            <v>Las Positas College</v>
          </cell>
        </row>
        <row r="50">
          <cell r="C50" t="str">
            <v>Lassen College</v>
          </cell>
        </row>
        <row r="51">
          <cell r="C51" t="str">
            <v>Long Beach City College</v>
          </cell>
        </row>
        <row r="52">
          <cell r="C52" t="str">
            <v>Los Angeles City College</v>
          </cell>
        </row>
        <row r="53">
          <cell r="C53" t="str">
            <v>Los Angeles Harbor College</v>
          </cell>
        </row>
        <row r="54">
          <cell r="C54" t="str">
            <v>Los Angeles Mission College</v>
          </cell>
        </row>
        <row r="55">
          <cell r="C55" t="str">
            <v>Los Angeles Pierce College</v>
          </cell>
        </row>
        <row r="56">
          <cell r="C56" t="str">
            <v>Los Angeles Southwest College</v>
          </cell>
        </row>
        <row r="57">
          <cell r="C57" t="str">
            <v>Los Angeles Trade-Tech College</v>
          </cell>
        </row>
        <row r="58">
          <cell r="C58" t="str">
            <v>Los Angeles Valley College</v>
          </cell>
        </row>
        <row r="59">
          <cell r="C59" t="str">
            <v>Los Medanos College</v>
          </cell>
        </row>
        <row r="60">
          <cell r="C60" t="str">
            <v>Marin College</v>
          </cell>
        </row>
        <row r="61">
          <cell r="C61" t="str">
            <v>Mendocino College</v>
          </cell>
        </row>
        <row r="62">
          <cell r="C62" t="str">
            <v>Merced College</v>
          </cell>
        </row>
        <row r="63">
          <cell r="C63" t="str">
            <v>Merritt College</v>
          </cell>
        </row>
        <row r="64">
          <cell r="C64" t="str">
            <v>Mira Costa College</v>
          </cell>
        </row>
        <row r="65">
          <cell r="C65" t="str">
            <v>Mission College</v>
          </cell>
        </row>
        <row r="66">
          <cell r="C66" t="str">
            <v>Modesto Junior College</v>
          </cell>
        </row>
        <row r="67">
          <cell r="C67" t="str">
            <v>Monterey Peninsula College</v>
          </cell>
        </row>
        <row r="68">
          <cell r="C68" t="str">
            <v>Moorpark College</v>
          </cell>
        </row>
        <row r="69">
          <cell r="C69" t="str">
            <v>Moreno Valley College</v>
          </cell>
        </row>
        <row r="70">
          <cell r="C70" t="str">
            <v>Mt. San Antonio College</v>
          </cell>
        </row>
        <row r="71">
          <cell r="C71" t="str">
            <v>Mt. San Jacinto College</v>
          </cell>
        </row>
        <row r="72">
          <cell r="C72" t="str">
            <v>Napa College</v>
          </cell>
        </row>
        <row r="73">
          <cell r="C73" t="str">
            <v>Norco College</v>
          </cell>
        </row>
        <row r="74">
          <cell r="C74" t="str">
            <v>Ohlone College</v>
          </cell>
        </row>
        <row r="75">
          <cell r="C75" t="str">
            <v>Orange Coast College</v>
          </cell>
        </row>
        <row r="76">
          <cell r="C76" t="str">
            <v>Oxnard College</v>
          </cell>
        </row>
        <row r="77">
          <cell r="C77" t="str">
            <v>Palo Verde College</v>
          </cell>
        </row>
        <row r="78">
          <cell r="C78" t="str">
            <v>Palomar College</v>
          </cell>
        </row>
        <row r="79">
          <cell r="C79" t="str">
            <v>Pasadena City College</v>
          </cell>
        </row>
        <row r="80">
          <cell r="C80" t="str">
            <v>Porterville College</v>
          </cell>
        </row>
        <row r="81">
          <cell r="C81" t="str">
            <v>College of the Redwoods</v>
          </cell>
        </row>
        <row r="82">
          <cell r="C82" t="str">
            <v>Reedley College</v>
          </cell>
        </row>
        <row r="83">
          <cell r="C83" t="str">
            <v>Rio Hondo College</v>
          </cell>
        </row>
        <row r="84">
          <cell r="C84" t="str">
            <v>Riverside College</v>
          </cell>
        </row>
        <row r="85">
          <cell r="C85" t="str">
            <v>Sacramento City College</v>
          </cell>
        </row>
        <row r="86">
          <cell r="C86" t="str">
            <v>Saddleback College</v>
          </cell>
        </row>
        <row r="87">
          <cell r="C87" t="str">
            <v>San Bernardino Valley College</v>
          </cell>
        </row>
        <row r="88">
          <cell r="C88" t="str">
            <v>San Diego City College</v>
          </cell>
        </row>
        <row r="89">
          <cell r="C89" t="str">
            <v>San Diego Mesa College</v>
          </cell>
        </row>
        <row r="90">
          <cell r="C90" t="str">
            <v>San Diego Miramar College</v>
          </cell>
        </row>
        <row r="91">
          <cell r="C91" t="str">
            <v>San Francisco City College</v>
          </cell>
        </row>
        <row r="92">
          <cell r="C92" t="str">
            <v>San Joaquin Delta College</v>
          </cell>
        </row>
        <row r="93">
          <cell r="C93" t="str">
            <v>San Jose City College</v>
          </cell>
        </row>
        <row r="94">
          <cell r="C94" t="str">
            <v>College of San Mateo</v>
          </cell>
        </row>
        <row r="95">
          <cell r="C95" t="str">
            <v>Santa Ana College</v>
          </cell>
        </row>
        <row r="96">
          <cell r="C96" t="str">
            <v>Santa Barbara City College</v>
          </cell>
        </row>
        <row r="97">
          <cell r="C97" t="str">
            <v>Santa Monica College</v>
          </cell>
        </row>
        <row r="98">
          <cell r="C98" t="str">
            <v>Santa Rosa Junior College</v>
          </cell>
        </row>
        <row r="99">
          <cell r="C99" t="str">
            <v>Santiago Canyon College</v>
          </cell>
        </row>
        <row r="100">
          <cell r="C100" t="str">
            <v>College of the Sequoias</v>
          </cell>
        </row>
        <row r="101">
          <cell r="C101" t="str">
            <v>Shasta College</v>
          </cell>
        </row>
        <row r="102">
          <cell r="C102" t="str">
            <v>Sierra College</v>
          </cell>
        </row>
        <row r="103">
          <cell r="C103" t="str">
            <v>College of the Siskiyous</v>
          </cell>
        </row>
        <row r="104">
          <cell r="C104" t="str">
            <v>Skyline College</v>
          </cell>
        </row>
        <row r="105">
          <cell r="C105" t="str">
            <v>Solano College</v>
          </cell>
        </row>
        <row r="106">
          <cell r="C106" t="str">
            <v>Southwestern College</v>
          </cell>
        </row>
        <row r="107">
          <cell r="C107" t="str">
            <v>Taft College</v>
          </cell>
        </row>
        <row r="108">
          <cell r="C108" t="str">
            <v>Ventura College</v>
          </cell>
        </row>
        <row r="109">
          <cell r="C109" t="str">
            <v>Victor Valley College</v>
          </cell>
        </row>
        <row r="110">
          <cell r="C110" t="str">
            <v>West Hills Coalinga College</v>
          </cell>
        </row>
        <row r="111">
          <cell r="C111" t="str">
            <v>West Hills Lemoore College</v>
          </cell>
        </row>
        <row r="112">
          <cell r="C112" t="str">
            <v>West Los Angeles College</v>
          </cell>
        </row>
        <row r="113">
          <cell r="C113" t="str">
            <v>West Valley College</v>
          </cell>
        </row>
        <row r="114">
          <cell r="C114" t="str">
            <v>Woodland College</v>
          </cell>
        </row>
        <row r="115">
          <cell r="C115" t="str">
            <v>Yuba College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CDs, CCCs"/>
      <sheetName val="report - flexible provision"/>
    </sheetNames>
    <sheetDataSet>
      <sheetData sheetId="0">
        <row r="2">
          <cell r="A2" t="str">
            <v>Select your district</v>
          </cell>
        </row>
        <row r="3">
          <cell r="A3" t="str">
            <v>Allan Hancock CCD</v>
          </cell>
        </row>
        <row r="4">
          <cell r="A4" t="str">
            <v>Antelope Valley CCD</v>
          </cell>
        </row>
        <row r="5">
          <cell r="A5" t="str">
            <v>Barstow CCD</v>
          </cell>
        </row>
        <row r="6">
          <cell r="A6" t="str">
            <v>Butte CCD</v>
          </cell>
        </row>
        <row r="7">
          <cell r="A7" t="str">
            <v>Cabrillo CCD</v>
          </cell>
        </row>
        <row r="8">
          <cell r="A8" t="str">
            <v>Cerritos CCD</v>
          </cell>
        </row>
        <row r="9">
          <cell r="A9" t="str">
            <v>Chabot-Las Positas CCD</v>
          </cell>
        </row>
        <row r="10">
          <cell r="A10" t="str">
            <v>Chaffey CCD</v>
          </cell>
        </row>
        <row r="11">
          <cell r="A11" t="str">
            <v>Citrus CCD</v>
          </cell>
        </row>
        <row r="12">
          <cell r="A12" t="str">
            <v>Coast CCD</v>
          </cell>
        </row>
        <row r="13">
          <cell r="A13" t="str">
            <v>Compton CCD</v>
          </cell>
        </row>
        <row r="14">
          <cell r="A14" t="str">
            <v>Contra Costa CCD</v>
          </cell>
        </row>
        <row r="15">
          <cell r="A15" t="str">
            <v>Copper Mt. CCD</v>
          </cell>
        </row>
        <row r="16">
          <cell r="A16" t="str">
            <v>Desert CCD</v>
          </cell>
        </row>
        <row r="17">
          <cell r="A17" t="str">
            <v>El Camino CCD</v>
          </cell>
        </row>
        <row r="18">
          <cell r="A18" t="str">
            <v>Feather River CCD</v>
          </cell>
        </row>
        <row r="19">
          <cell r="A19" t="str">
            <v>Foothill-DeAnza CCD</v>
          </cell>
        </row>
        <row r="20">
          <cell r="A20" t="str">
            <v>Gavilan Joint CCD</v>
          </cell>
        </row>
        <row r="21">
          <cell r="A21" t="str">
            <v>Glendale CCD</v>
          </cell>
        </row>
        <row r="22">
          <cell r="A22" t="str">
            <v>Grossmont Cuyamaca CCD</v>
          </cell>
        </row>
        <row r="23">
          <cell r="A23" t="str">
            <v>Hartnell CCD</v>
          </cell>
        </row>
        <row r="24">
          <cell r="A24" t="str">
            <v>Imperial CCD</v>
          </cell>
        </row>
        <row r="25">
          <cell r="A25" t="str">
            <v>Kern CCD</v>
          </cell>
        </row>
        <row r="26">
          <cell r="A26" t="str">
            <v>Lake Tahoe CCD</v>
          </cell>
        </row>
        <row r="27">
          <cell r="A27" t="str">
            <v>Lassen CCD</v>
          </cell>
        </row>
        <row r="28">
          <cell r="A28" t="str">
            <v>Long Beach CCD </v>
          </cell>
        </row>
        <row r="29">
          <cell r="A29" t="str">
            <v>Los Angeles CCD</v>
          </cell>
        </row>
        <row r="30">
          <cell r="A30" t="str">
            <v>Los Rios CCD</v>
          </cell>
        </row>
        <row r="31">
          <cell r="A31" t="str">
            <v>Marin CCD</v>
          </cell>
        </row>
        <row r="32">
          <cell r="A32" t="str">
            <v>Mendocino-Lake CCD</v>
          </cell>
        </row>
        <row r="33">
          <cell r="A33" t="str">
            <v>Merced CCD</v>
          </cell>
        </row>
        <row r="34">
          <cell r="A34" t="str">
            <v>Mira Costa CCD</v>
          </cell>
        </row>
        <row r="35">
          <cell r="A35" t="str">
            <v>Monterey Peninsula CCD</v>
          </cell>
        </row>
        <row r="36">
          <cell r="A36" t="str">
            <v>Mt. San Antonio CCD</v>
          </cell>
        </row>
        <row r="37">
          <cell r="A37" t="str">
            <v>Mt. San Jacinto CCD</v>
          </cell>
        </row>
        <row r="38">
          <cell r="A38" t="str">
            <v>Napa Valley CCD</v>
          </cell>
        </row>
        <row r="39">
          <cell r="A39" t="str">
            <v>North Orange County CCD</v>
          </cell>
        </row>
        <row r="40">
          <cell r="A40" t="str">
            <v>Ohlone CCD</v>
          </cell>
        </row>
        <row r="41">
          <cell r="A41" t="str">
            <v>Palo Verde CCD</v>
          </cell>
        </row>
        <row r="42">
          <cell r="A42" t="str">
            <v>Palomar CCD</v>
          </cell>
        </row>
        <row r="43">
          <cell r="A43" t="str">
            <v>Pasadena Area CCD</v>
          </cell>
        </row>
        <row r="44">
          <cell r="A44" t="str">
            <v>Peralta CCD</v>
          </cell>
        </row>
        <row r="45">
          <cell r="A45" t="str">
            <v>Rancho Santiago CCD</v>
          </cell>
        </row>
        <row r="46">
          <cell r="A46" t="str">
            <v>Redwoods CCD</v>
          </cell>
        </row>
        <row r="47">
          <cell r="A47" t="str">
            <v>Rio Hondo CCD</v>
          </cell>
        </row>
        <row r="48">
          <cell r="A48" t="str">
            <v>Riverside CCD</v>
          </cell>
        </row>
        <row r="49">
          <cell r="A49" t="str">
            <v>San Bernardino CCD</v>
          </cell>
        </row>
        <row r="50">
          <cell r="A50" t="str">
            <v>San Diego CCD</v>
          </cell>
        </row>
        <row r="51">
          <cell r="A51" t="str">
            <v>San Francisco CCD</v>
          </cell>
        </row>
        <row r="52">
          <cell r="A52" t="str">
            <v>San Joaquin Delta CCD</v>
          </cell>
        </row>
        <row r="53">
          <cell r="A53" t="str">
            <v>San Jose-Evergreen CCD</v>
          </cell>
        </row>
        <row r="54">
          <cell r="A54" t="str">
            <v>San Luis Obispo CCD</v>
          </cell>
        </row>
        <row r="55">
          <cell r="A55" t="str">
            <v>San Mateo CCD</v>
          </cell>
        </row>
        <row r="56">
          <cell r="A56" t="str">
            <v>Santa Barbara CCD</v>
          </cell>
        </row>
        <row r="57">
          <cell r="A57" t="str">
            <v>Santa Clarita CCD</v>
          </cell>
        </row>
        <row r="58">
          <cell r="A58" t="str">
            <v>Santa Monica CCD</v>
          </cell>
        </row>
        <row r="59">
          <cell r="A59" t="str">
            <v>Sequoias CCD</v>
          </cell>
        </row>
        <row r="60">
          <cell r="A60" t="str">
            <v>Shasta-Tehama-Trinity CCD</v>
          </cell>
        </row>
        <row r="61">
          <cell r="A61" t="str">
            <v>Sierra CCD</v>
          </cell>
        </row>
        <row r="62">
          <cell r="A62" t="str">
            <v>Siskiyou Joint CCD</v>
          </cell>
        </row>
        <row r="63">
          <cell r="A63" t="str">
            <v>Solano CCD</v>
          </cell>
        </row>
        <row r="64">
          <cell r="A64" t="str">
            <v>Sonoma County CCD</v>
          </cell>
        </row>
        <row r="65">
          <cell r="A65" t="str">
            <v>South Orange County CCD</v>
          </cell>
        </row>
        <row r="66">
          <cell r="A66" t="str">
            <v>Southwestern CCD</v>
          </cell>
        </row>
        <row r="67">
          <cell r="A67" t="str">
            <v>State Center CCD</v>
          </cell>
        </row>
        <row r="68">
          <cell r="A68" t="str">
            <v>Ventura CCD</v>
          </cell>
        </row>
        <row r="69">
          <cell r="A69" t="str">
            <v>Victor Valley CCD</v>
          </cell>
        </row>
        <row r="70">
          <cell r="A70" t="str">
            <v>West Hills CCD</v>
          </cell>
        </row>
        <row r="71">
          <cell r="A71" t="str">
            <v>West Kern CCD</v>
          </cell>
        </row>
        <row r="72">
          <cell r="A72" t="str">
            <v>West Valley CCD</v>
          </cell>
        </row>
        <row r="73">
          <cell r="A73" t="str">
            <v>Yosemite CCD</v>
          </cell>
        </row>
        <row r="74">
          <cell r="A74" t="str">
            <v>Yuba CCD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Page"/>
      <sheetName val="Do First"/>
      <sheetName val="Part I Funding"/>
      <sheetName val="Part II Expenditures"/>
      <sheetName val="Part III Match Detail"/>
      <sheetName val="Summary"/>
      <sheetName val="districts colleges"/>
      <sheetName val="Sheet2"/>
      <sheetName val="yesno"/>
    </sheetNames>
    <sheetDataSet>
      <sheetData sheetId="6">
        <row r="2">
          <cell r="A2" t="str">
            <v>Select district</v>
          </cell>
          <cell r="C2" t="str">
            <v>Select college</v>
          </cell>
          <cell r="G2" t="str">
            <v>Select Credit or Noncredit</v>
          </cell>
        </row>
        <row r="3">
          <cell r="A3" t="str">
            <v>Allan Hancock CCD</v>
          </cell>
          <cell r="C3" t="str">
            <v>Alameda College</v>
          </cell>
          <cell r="G3" t="str">
            <v>Credit</v>
          </cell>
        </row>
        <row r="4">
          <cell r="A4" t="str">
            <v>Antelope Valley CCD</v>
          </cell>
          <cell r="C4" t="str">
            <v>Allan Hancock College</v>
          </cell>
          <cell r="G4" t="str">
            <v>Noncredit</v>
          </cell>
        </row>
        <row r="5">
          <cell r="A5" t="str">
            <v>Barstow CCD</v>
          </cell>
          <cell r="C5" t="str">
            <v>American River College</v>
          </cell>
        </row>
        <row r="6">
          <cell r="A6" t="str">
            <v>Butte CCD</v>
          </cell>
          <cell r="C6" t="str">
            <v>Antelope Valley College</v>
          </cell>
        </row>
        <row r="7">
          <cell r="A7" t="str">
            <v>Cabrillo CCD</v>
          </cell>
          <cell r="C7" t="str">
            <v>Bakersfield College</v>
          </cell>
        </row>
        <row r="8">
          <cell r="A8" t="str">
            <v>Cerritos CCD</v>
          </cell>
          <cell r="C8" t="str">
            <v>Barstow College</v>
          </cell>
        </row>
        <row r="9">
          <cell r="A9" t="str">
            <v>Chabot-Las Positas CCD</v>
          </cell>
          <cell r="C9" t="str">
            <v>Berkeley City College</v>
          </cell>
        </row>
        <row r="10">
          <cell r="A10" t="str">
            <v>Chaffey CCD</v>
          </cell>
          <cell r="C10" t="str">
            <v>Butte College</v>
          </cell>
        </row>
        <row r="11">
          <cell r="A11" t="str">
            <v>Citrus CCD</v>
          </cell>
          <cell r="C11" t="str">
            <v>Cabrillo College</v>
          </cell>
        </row>
        <row r="12">
          <cell r="A12" t="str">
            <v>Coast CCD</v>
          </cell>
          <cell r="C12" t="str">
            <v>Canada College</v>
          </cell>
        </row>
        <row r="13">
          <cell r="A13" t="str">
            <v>Compton CCD</v>
          </cell>
          <cell r="C13" t="str">
            <v>College of the Canyons</v>
          </cell>
        </row>
        <row r="14">
          <cell r="A14" t="str">
            <v>Contra Costa CCD</v>
          </cell>
          <cell r="C14" t="str">
            <v>Cerritos College</v>
          </cell>
        </row>
        <row r="15">
          <cell r="A15" t="str">
            <v>Copper Mt. CCD</v>
          </cell>
          <cell r="C15" t="str">
            <v>Cerro Coso College</v>
          </cell>
        </row>
        <row r="16">
          <cell r="A16" t="str">
            <v>Desert CCD</v>
          </cell>
          <cell r="C16" t="str">
            <v>Chabot College</v>
          </cell>
        </row>
        <row r="17">
          <cell r="A17" t="str">
            <v>El Camino CCD</v>
          </cell>
          <cell r="C17" t="str">
            <v>Chaffey College</v>
          </cell>
        </row>
        <row r="18">
          <cell r="A18" t="str">
            <v>Feather River CCD</v>
          </cell>
          <cell r="C18" t="str">
            <v>Citrus College</v>
          </cell>
        </row>
        <row r="19">
          <cell r="A19" t="str">
            <v>Foothill-DeAnza CCD</v>
          </cell>
          <cell r="C19" t="str">
            <v>Coastline College</v>
          </cell>
        </row>
        <row r="20">
          <cell r="A20" t="str">
            <v>Gavilan Joint CCD</v>
          </cell>
          <cell r="C20" t="str">
            <v>Columbia College</v>
          </cell>
        </row>
        <row r="21">
          <cell r="A21" t="str">
            <v>Glendale CCD</v>
          </cell>
          <cell r="C21" t="str">
            <v>Compton College</v>
          </cell>
        </row>
        <row r="22">
          <cell r="A22" t="str">
            <v>Grossmont Cuyamaca CCD</v>
          </cell>
          <cell r="C22" t="str">
            <v>Contra Costa College</v>
          </cell>
        </row>
        <row r="23">
          <cell r="A23" t="str">
            <v>Hartnell CCD</v>
          </cell>
          <cell r="C23" t="str">
            <v>Copper Mt. College </v>
          </cell>
        </row>
        <row r="24">
          <cell r="A24" t="str">
            <v>Imperial CCD</v>
          </cell>
          <cell r="C24" t="str">
            <v>Cosumnes River College</v>
          </cell>
        </row>
        <row r="25">
          <cell r="A25" t="str">
            <v>Kern CCD</v>
          </cell>
          <cell r="C25" t="str">
            <v>Crafton Hills College</v>
          </cell>
        </row>
        <row r="26">
          <cell r="A26" t="str">
            <v>Lake Tahoe CCD</v>
          </cell>
          <cell r="C26" t="str">
            <v>Cuesta College</v>
          </cell>
        </row>
        <row r="27">
          <cell r="A27" t="str">
            <v>Lassen CCD</v>
          </cell>
          <cell r="C27" t="str">
            <v>Cuyamaca College</v>
          </cell>
        </row>
        <row r="28">
          <cell r="A28" t="str">
            <v>Long Beach CCD </v>
          </cell>
          <cell r="C28" t="str">
            <v>Cypress College</v>
          </cell>
        </row>
        <row r="29">
          <cell r="A29" t="str">
            <v>Los Angeles CCD</v>
          </cell>
          <cell r="C29" t="str">
            <v>De Anza College</v>
          </cell>
        </row>
        <row r="30">
          <cell r="A30" t="str">
            <v>Los Rios CCD</v>
          </cell>
          <cell r="C30" t="str">
            <v>College of the Desert</v>
          </cell>
        </row>
        <row r="31">
          <cell r="A31" t="str">
            <v>Marin CCD</v>
          </cell>
          <cell r="C31" t="str">
            <v>Diablo Valley College</v>
          </cell>
        </row>
        <row r="32">
          <cell r="A32" t="str">
            <v>Mendocino-Lake CCD</v>
          </cell>
          <cell r="C32" t="str">
            <v>East Los Angeles College</v>
          </cell>
        </row>
        <row r="33">
          <cell r="A33" t="str">
            <v>Merced CCD</v>
          </cell>
          <cell r="C33" t="str">
            <v>El Camino College</v>
          </cell>
        </row>
        <row r="34">
          <cell r="A34" t="str">
            <v>Mira Costa CCD</v>
          </cell>
          <cell r="C34" t="str">
            <v>Evergreen Valley College</v>
          </cell>
        </row>
        <row r="35">
          <cell r="A35" t="str">
            <v>Monterey Peninsula CCD</v>
          </cell>
          <cell r="C35" t="str">
            <v>Feather River College</v>
          </cell>
        </row>
        <row r="36">
          <cell r="A36" t="str">
            <v>Mt. San Antonio CCD</v>
          </cell>
          <cell r="C36" t="str">
            <v>Folsom Lake</v>
          </cell>
        </row>
        <row r="37">
          <cell r="A37" t="str">
            <v>Mt. San Jacinto CCD</v>
          </cell>
          <cell r="C37" t="str">
            <v>Foothill College</v>
          </cell>
        </row>
        <row r="38">
          <cell r="A38" t="str">
            <v>Napa Valley CCD</v>
          </cell>
          <cell r="C38" t="str">
            <v>Fresno City College</v>
          </cell>
        </row>
        <row r="39">
          <cell r="A39" t="str">
            <v>North Orange County CCD</v>
          </cell>
          <cell r="C39" t="str">
            <v>Fullerton College</v>
          </cell>
        </row>
        <row r="40">
          <cell r="A40" t="str">
            <v>Ohlone CCD</v>
          </cell>
          <cell r="C40" t="str">
            <v>Gavilan College</v>
          </cell>
        </row>
        <row r="41">
          <cell r="A41" t="str">
            <v>Palo Verde CCD</v>
          </cell>
          <cell r="C41" t="str">
            <v>Glendale College</v>
          </cell>
        </row>
        <row r="42">
          <cell r="A42" t="str">
            <v>Palomar CCD</v>
          </cell>
          <cell r="C42" t="str">
            <v>Golden West College</v>
          </cell>
        </row>
        <row r="43">
          <cell r="A43" t="str">
            <v>Pasadena Area CCD</v>
          </cell>
          <cell r="C43" t="str">
            <v>Grossmont College</v>
          </cell>
        </row>
        <row r="44">
          <cell r="A44" t="str">
            <v>Peralta CCD</v>
          </cell>
          <cell r="C44" t="str">
            <v>Hartnell College</v>
          </cell>
        </row>
        <row r="45">
          <cell r="A45" t="str">
            <v>Rancho Santiago CCD</v>
          </cell>
          <cell r="C45" t="str">
            <v>Imperial Valley College</v>
          </cell>
        </row>
        <row r="46">
          <cell r="A46" t="str">
            <v>Redwoods CCD</v>
          </cell>
          <cell r="C46" t="str">
            <v>Irvine Valley College</v>
          </cell>
        </row>
        <row r="47">
          <cell r="A47" t="str">
            <v>Rio Hondo CCD</v>
          </cell>
          <cell r="C47" t="str">
            <v>Lake Tahoe College</v>
          </cell>
        </row>
        <row r="48">
          <cell r="A48" t="str">
            <v>Riverside CCD</v>
          </cell>
          <cell r="C48" t="str">
            <v>Laney College</v>
          </cell>
        </row>
        <row r="49">
          <cell r="A49" t="str">
            <v>San Bernardino CCD</v>
          </cell>
          <cell r="C49" t="str">
            <v>Las Positas College</v>
          </cell>
        </row>
        <row r="50">
          <cell r="A50" t="str">
            <v>San Diego CCD</v>
          </cell>
          <cell r="C50" t="str">
            <v>Lassen College</v>
          </cell>
        </row>
        <row r="51">
          <cell r="A51" t="str">
            <v>San Francisco CCD</v>
          </cell>
          <cell r="C51" t="str">
            <v>Long Beach City College</v>
          </cell>
        </row>
        <row r="52">
          <cell r="A52" t="str">
            <v>San Joaquin Delta CCD</v>
          </cell>
          <cell r="C52" t="str">
            <v>Los Angeles City College</v>
          </cell>
        </row>
        <row r="53">
          <cell r="A53" t="str">
            <v>San Jose-Evergreen CCD</v>
          </cell>
          <cell r="C53" t="str">
            <v>Los Angeles Harbor College</v>
          </cell>
        </row>
        <row r="54">
          <cell r="A54" t="str">
            <v>San Luis Obispo CCD</v>
          </cell>
          <cell r="C54" t="str">
            <v>Los Angeles Mission College</v>
          </cell>
        </row>
        <row r="55">
          <cell r="A55" t="str">
            <v>San Mateo CCD</v>
          </cell>
          <cell r="C55" t="str">
            <v>Los Angeles Pierce College</v>
          </cell>
        </row>
        <row r="56">
          <cell r="A56" t="str">
            <v>Santa Barbara CCD</v>
          </cell>
          <cell r="C56" t="str">
            <v>Los Angeles Southwest College</v>
          </cell>
        </row>
        <row r="57">
          <cell r="A57" t="str">
            <v>Santa Clarita CCD</v>
          </cell>
          <cell r="C57" t="str">
            <v>Los Angeles Trade-Tech College</v>
          </cell>
        </row>
        <row r="58">
          <cell r="A58" t="str">
            <v>Santa Monica CCD</v>
          </cell>
          <cell r="C58" t="str">
            <v>Los Angeles Valley College</v>
          </cell>
        </row>
        <row r="59">
          <cell r="A59" t="str">
            <v>Sequoias CCD</v>
          </cell>
          <cell r="C59" t="str">
            <v>Los Medanos College</v>
          </cell>
        </row>
        <row r="60">
          <cell r="A60" t="str">
            <v>Shasta-Tehama-Trinity CCD</v>
          </cell>
          <cell r="C60" t="str">
            <v>Marin College</v>
          </cell>
        </row>
        <row r="61">
          <cell r="A61" t="str">
            <v>Sierra CCD</v>
          </cell>
          <cell r="C61" t="str">
            <v>Mendocino College</v>
          </cell>
        </row>
        <row r="62">
          <cell r="A62" t="str">
            <v>Siskiyou Joint CCD</v>
          </cell>
          <cell r="C62" t="str">
            <v>Merced College</v>
          </cell>
        </row>
        <row r="63">
          <cell r="A63" t="str">
            <v>Solano CCD</v>
          </cell>
          <cell r="C63" t="str">
            <v>Merritt College</v>
          </cell>
        </row>
        <row r="64">
          <cell r="A64" t="str">
            <v>Sonoma County CCD</v>
          </cell>
          <cell r="C64" t="str">
            <v>Mira Costa College</v>
          </cell>
        </row>
        <row r="65">
          <cell r="A65" t="str">
            <v>South Orange County CCD</v>
          </cell>
          <cell r="C65" t="str">
            <v>Mission College</v>
          </cell>
        </row>
        <row r="66">
          <cell r="A66" t="str">
            <v>Southwestern CCD</v>
          </cell>
          <cell r="C66" t="str">
            <v>Modesto Junior College</v>
          </cell>
        </row>
        <row r="67">
          <cell r="A67" t="str">
            <v>State Center CCD</v>
          </cell>
          <cell r="C67" t="str">
            <v>Monterey Peninsula College</v>
          </cell>
        </row>
        <row r="68">
          <cell r="A68" t="str">
            <v>Ventura CCD</v>
          </cell>
          <cell r="C68" t="str">
            <v>Moorpark College</v>
          </cell>
        </row>
        <row r="69">
          <cell r="A69" t="str">
            <v>Victor Valley CCD</v>
          </cell>
          <cell r="C69" t="str">
            <v>Moreno Valley College</v>
          </cell>
        </row>
        <row r="70">
          <cell r="A70" t="str">
            <v>West Hills CCD</v>
          </cell>
          <cell r="C70" t="str">
            <v>Mt. San Antonio College</v>
          </cell>
        </row>
        <row r="71">
          <cell r="A71" t="str">
            <v>West Kern CCD</v>
          </cell>
          <cell r="C71" t="str">
            <v>Mt. San Jacinto College</v>
          </cell>
        </row>
        <row r="72">
          <cell r="A72" t="str">
            <v>West Valley CCD</v>
          </cell>
          <cell r="C72" t="str">
            <v>Napa College</v>
          </cell>
        </row>
        <row r="73">
          <cell r="A73" t="str">
            <v>Yosemite CCD</v>
          </cell>
          <cell r="C73" t="str">
            <v>Norco College</v>
          </cell>
        </row>
        <row r="74">
          <cell r="A74" t="str">
            <v>Yuba CCD</v>
          </cell>
          <cell r="C74" t="str">
            <v>Ohlone College</v>
          </cell>
        </row>
        <row r="75">
          <cell r="C75" t="str">
            <v>Orange Coast College</v>
          </cell>
        </row>
        <row r="76">
          <cell r="C76" t="str">
            <v>Oxnard College</v>
          </cell>
        </row>
        <row r="77">
          <cell r="C77" t="str">
            <v>Palo Verde College</v>
          </cell>
        </row>
        <row r="78">
          <cell r="C78" t="str">
            <v>Palomar College</v>
          </cell>
        </row>
        <row r="79">
          <cell r="C79" t="str">
            <v>Pasadena City College</v>
          </cell>
        </row>
        <row r="80">
          <cell r="C80" t="str">
            <v>Porterville College</v>
          </cell>
        </row>
        <row r="81">
          <cell r="C81" t="str">
            <v>Rancho Santiago CED</v>
          </cell>
        </row>
        <row r="82">
          <cell r="C82" t="str">
            <v>College of the Redwoods</v>
          </cell>
        </row>
        <row r="83">
          <cell r="C83" t="str">
            <v>Reedley College</v>
          </cell>
        </row>
        <row r="84">
          <cell r="C84" t="str">
            <v>Rio Hondo College</v>
          </cell>
        </row>
        <row r="85">
          <cell r="C85" t="str">
            <v>Riverside College</v>
          </cell>
        </row>
        <row r="86">
          <cell r="C86" t="str">
            <v>Sacramento City College</v>
          </cell>
        </row>
        <row r="87">
          <cell r="C87" t="str">
            <v>Saddleback College</v>
          </cell>
        </row>
        <row r="88">
          <cell r="C88" t="str">
            <v>San Bernardino Valley College</v>
          </cell>
        </row>
        <row r="89">
          <cell r="C89" t="str">
            <v>San Diego City College</v>
          </cell>
        </row>
        <row r="90">
          <cell r="C90" t="str">
            <v>San Diego Continuing Education </v>
          </cell>
        </row>
        <row r="91">
          <cell r="C91" t="str">
            <v>San Diego Mesa College</v>
          </cell>
        </row>
        <row r="92">
          <cell r="C92" t="str">
            <v>San Diego Miramar College</v>
          </cell>
        </row>
        <row r="93">
          <cell r="C93" t="str">
            <v>San Francisco City College</v>
          </cell>
        </row>
        <row r="94">
          <cell r="C94" t="str">
            <v>San Joaquin Delta College</v>
          </cell>
        </row>
        <row r="95">
          <cell r="C95" t="str">
            <v>San Jose City College</v>
          </cell>
        </row>
        <row r="96">
          <cell r="C96" t="str">
            <v>College of San Mateo</v>
          </cell>
        </row>
        <row r="97">
          <cell r="C97" t="str">
            <v>Santa Ana College</v>
          </cell>
        </row>
        <row r="98">
          <cell r="C98" t="str">
            <v>Santa Barbara City College</v>
          </cell>
        </row>
        <row r="99">
          <cell r="C99" t="str">
            <v>Santa Monica College</v>
          </cell>
        </row>
        <row r="100">
          <cell r="C100" t="str">
            <v>Santa Rosa Junior College</v>
          </cell>
        </row>
        <row r="101">
          <cell r="C101" t="str">
            <v>Santiago Canyon College</v>
          </cell>
        </row>
        <row r="102">
          <cell r="C102" t="str">
            <v>School of Continuing Education at NOCCCD</v>
          </cell>
        </row>
        <row r="103">
          <cell r="C103" t="str">
            <v>College of the Sequoias</v>
          </cell>
        </row>
        <row r="104">
          <cell r="C104" t="str">
            <v>Shasta College</v>
          </cell>
        </row>
        <row r="105">
          <cell r="C105" t="str">
            <v>Sierra College</v>
          </cell>
        </row>
        <row r="106">
          <cell r="C106" t="str">
            <v>College of the Siskiyous</v>
          </cell>
        </row>
        <row r="107">
          <cell r="C107" t="str">
            <v>Skyline College</v>
          </cell>
        </row>
        <row r="108">
          <cell r="C108" t="str">
            <v>Solano College</v>
          </cell>
        </row>
        <row r="109">
          <cell r="C109" t="str">
            <v>Southwestern College</v>
          </cell>
        </row>
        <row r="110">
          <cell r="C110" t="str">
            <v>Taft College</v>
          </cell>
        </row>
        <row r="111">
          <cell r="C111" t="str">
            <v>Ventura College</v>
          </cell>
        </row>
        <row r="112">
          <cell r="C112" t="str">
            <v>Victor Valley College</v>
          </cell>
        </row>
        <row r="113">
          <cell r="C113" t="str">
            <v>West Hills Coalinga College</v>
          </cell>
        </row>
        <row r="114">
          <cell r="C114" t="str">
            <v>West Hills Lemoore College</v>
          </cell>
        </row>
        <row r="115">
          <cell r="C115" t="str">
            <v>West Los Angeles College</v>
          </cell>
        </row>
        <row r="116">
          <cell r="C116" t="str">
            <v>West Valley College</v>
          </cell>
        </row>
        <row r="117">
          <cell r="C117" t="str">
            <v>Woodland College</v>
          </cell>
        </row>
        <row r="118">
          <cell r="C118" t="str">
            <v>Yuba College</v>
          </cell>
        </row>
      </sheetData>
      <sheetData sheetId="8">
        <row r="2">
          <cell r="A2" t="str">
            <v>Select Yes or No</v>
          </cell>
        </row>
        <row r="3">
          <cell r="A3" t="str">
            <v>Yes</v>
          </cell>
        </row>
        <row r="4">
          <cell r="A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ccsssp@cccco.ed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5">
    <tabColor theme="1"/>
    <pageSetUpPr fitToPage="1"/>
  </sheetPr>
  <dimension ref="A1:C36"/>
  <sheetViews>
    <sheetView view="pageLayout" zoomScale="120" zoomScaleSheetLayoutView="80" zoomScalePageLayoutView="120" workbookViewId="0" topLeftCell="A1">
      <selection activeCell="A12" sqref="A12"/>
    </sheetView>
  </sheetViews>
  <sheetFormatPr defaultColWidth="9.140625" defaultRowHeight="12.75"/>
  <cols>
    <col min="1" max="3" width="30.7109375" style="20" customWidth="1"/>
    <col min="4" max="16384" width="9.140625" style="20" customWidth="1"/>
  </cols>
  <sheetData>
    <row r="1" spans="1:3" ht="15" thickTop="1">
      <c r="A1" s="17"/>
      <c r="B1" s="18"/>
      <c r="C1" s="19"/>
    </row>
    <row r="2" spans="1:3" ht="15">
      <c r="A2" s="108"/>
      <c r="B2" s="24"/>
      <c r="C2" s="25"/>
    </row>
    <row r="3" spans="1:3" ht="15">
      <c r="A3" s="108"/>
      <c r="B3" s="24"/>
      <c r="C3" s="25"/>
    </row>
    <row r="4" spans="1:3" ht="15">
      <c r="A4" s="108"/>
      <c r="B4" s="24"/>
      <c r="C4" s="25"/>
    </row>
    <row r="5" spans="1:3" ht="15">
      <c r="A5" s="108"/>
      <c r="B5" s="24"/>
      <c r="C5" s="25"/>
    </row>
    <row r="6" spans="1:3" ht="15">
      <c r="A6" s="108"/>
      <c r="B6" s="24"/>
      <c r="C6" s="25"/>
    </row>
    <row r="7" spans="1:3" ht="15">
      <c r="A7" s="108"/>
      <c r="B7" s="24"/>
      <c r="C7" s="25"/>
    </row>
    <row r="8" spans="1:3" ht="23.25">
      <c r="A8" s="21"/>
      <c r="B8" s="22"/>
      <c r="C8" s="23"/>
    </row>
    <row r="9" spans="1:3" ht="24">
      <c r="A9" s="140"/>
      <c r="B9" s="82" t="s">
        <v>333</v>
      </c>
      <c r="C9" s="23"/>
    </row>
    <row r="10" spans="1:3" ht="29.25">
      <c r="A10" s="257" t="s">
        <v>279</v>
      </c>
      <c r="B10" s="258"/>
      <c r="C10" s="259"/>
    </row>
    <row r="11" spans="1:3" ht="24">
      <c r="A11" s="105"/>
      <c r="B11" s="24"/>
      <c r="C11" s="25"/>
    </row>
    <row r="12" spans="1:3" ht="23.25">
      <c r="A12" s="106"/>
      <c r="B12" s="107" t="s">
        <v>280</v>
      </c>
      <c r="C12" s="25"/>
    </row>
    <row r="13" spans="1:3" ht="23.25">
      <c r="A13" s="106"/>
      <c r="B13" s="24"/>
      <c r="C13" s="25"/>
    </row>
    <row r="14" spans="1:3" ht="23.25">
      <c r="A14" s="260" t="s">
        <v>293</v>
      </c>
      <c r="B14" s="261"/>
      <c r="C14" s="262"/>
    </row>
    <row r="15" spans="1:3" ht="15">
      <c r="A15" s="108"/>
      <c r="B15" s="24"/>
      <c r="C15" s="25"/>
    </row>
    <row r="16" spans="1:3" ht="15">
      <c r="A16" s="108"/>
      <c r="B16" s="24"/>
      <c r="C16" s="25"/>
    </row>
    <row r="17" spans="1:3" s="28" customFormat="1" ht="34.5" customHeight="1">
      <c r="A17" s="26"/>
      <c r="B17" s="78" t="str">
        <f>IF('Do First'!I2="Select district"," ",'Do First'!I2)</f>
        <v>Riverside CCD</v>
      </c>
      <c r="C17" s="27"/>
    </row>
    <row r="18" spans="1:3" s="30" customFormat="1" ht="23.25">
      <c r="A18" s="26"/>
      <c r="B18" s="29"/>
      <c r="C18" s="27"/>
    </row>
    <row r="19" spans="1:3" s="28" customFormat="1" ht="34.5" customHeight="1">
      <c r="A19" s="26"/>
      <c r="B19" s="78" t="str">
        <f>IF('Do First'!I3="Select college"," ",'Do First'!I3)</f>
        <v>Riverside College</v>
      </c>
      <c r="C19" s="27"/>
    </row>
    <row r="20" spans="1:3" ht="15">
      <c r="A20" s="108"/>
      <c r="B20" s="24"/>
      <c r="C20" s="25"/>
    </row>
    <row r="21" spans="1:3" ht="9.75" customHeight="1">
      <c r="A21" s="31"/>
      <c r="B21" s="24"/>
      <c r="C21" s="25"/>
    </row>
    <row r="22" spans="1:3" ht="15">
      <c r="A22" s="263" t="s">
        <v>210</v>
      </c>
      <c r="B22" s="264"/>
      <c r="C22" s="265"/>
    </row>
    <row r="23" spans="1:3" ht="23.25">
      <c r="A23" s="269" t="s">
        <v>228</v>
      </c>
      <c r="B23" s="270"/>
      <c r="C23" s="271"/>
    </row>
    <row r="24" spans="1:3" ht="23.25">
      <c r="A24" s="269">
        <v>41929</v>
      </c>
      <c r="B24" s="270"/>
      <c r="C24" s="271"/>
    </row>
    <row r="25" spans="1:3" ht="13.5">
      <c r="A25" s="32"/>
      <c r="B25" s="24"/>
      <c r="C25" s="25"/>
    </row>
    <row r="26" spans="1:3" ht="7.5" customHeight="1">
      <c r="A26" s="32"/>
      <c r="B26" s="24"/>
      <c r="C26" s="25"/>
    </row>
    <row r="27" spans="1:3" ht="15">
      <c r="A27" s="31"/>
      <c r="B27" s="24"/>
      <c r="C27" s="25"/>
    </row>
    <row r="28" spans="1:3" ht="15">
      <c r="A28" s="272" t="s">
        <v>211</v>
      </c>
      <c r="B28" s="273"/>
      <c r="C28" s="274"/>
    </row>
    <row r="29" spans="1:3" s="228" customFormat="1" ht="15">
      <c r="A29" s="275" t="s">
        <v>335</v>
      </c>
      <c r="B29" s="276"/>
      <c r="C29" s="277"/>
    </row>
    <row r="30" spans="1:3" ht="15">
      <c r="A30" s="141" t="s">
        <v>229</v>
      </c>
      <c r="B30" s="33"/>
      <c r="C30" s="34"/>
    </row>
    <row r="31" spans="1:3" ht="15">
      <c r="A31" s="278" t="s">
        <v>277</v>
      </c>
      <c r="B31" s="279"/>
      <c r="C31" s="280"/>
    </row>
    <row r="32" spans="1:3" ht="15">
      <c r="A32" s="266" t="s">
        <v>223</v>
      </c>
      <c r="B32" s="267"/>
      <c r="C32" s="268"/>
    </row>
    <row r="33" spans="1:3" ht="15">
      <c r="A33" s="266" t="s">
        <v>212</v>
      </c>
      <c r="B33" s="267"/>
      <c r="C33" s="268"/>
    </row>
    <row r="34" spans="1:3" ht="15">
      <c r="A34" s="266" t="s">
        <v>230</v>
      </c>
      <c r="B34" s="267"/>
      <c r="C34" s="268"/>
    </row>
    <row r="35" spans="1:3" ht="15">
      <c r="A35" s="266" t="s">
        <v>213</v>
      </c>
      <c r="B35" s="267"/>
      <c r="C35" s="268"/>
    </row>
    <row r="36" spans="1:3" ht="15" thickBot="1">
      <c r="A36" s="35"/>
      <c r="B36" s="36"/>
      <c r="C36" s="37"/>
    </row>
    <row r="37" ht="14.25" thickTop="1"/>
  </sheetData>
  <sheetProtection password="C120" sheet="1" selectLockedCells="1"/>
  <mergeCells count="12">
    <mergeCell ref="A31:C31"/>
    <mergeCell ref="A32:C32"/>
    <mergeCell ref="A10:C10"/>
    <mergeCell ref="A14:C14"/>
    <mergeCell ref="A22:C22"/>
    <mergeCell ref="A33:C33"/>
    <mergeCell ref="A34:C34"/>
    <mergeCell ref="A35:C35"/>
    <mergeCell ref="A23:C23"/>
    <mergeCell ref="A24:C24"/>
    <mergeCell ref="A28:C28"/>
    <mergeCell ref="A29:C29"/>
  </mergeCells>
  <hyperlinks>
    <hyperlink ref="A29" r:id="rId1" display="cccsssp@cccco.edu"/>
  </hyperlinks>
  <printOptions horizontalCentered="1" verticalCentered="1"/>
  <pageMargins left="0.7" right="0.7" top="0.75" bottom="0.75" header="0.3" footer="0.3"/>
  <pageSetup cellComments="asDisplayed" fitToHeight="0" fitToWidth="1" horizontalDpi="600" verticalDpi="600" orientation="portrait" r:id="rId3"/>
  <headerFooter differentFirst="1">
    <oddHeader xml:space="preserve">&amp;C </oddHeader>
  </headerFooter>
  <drawing r:id="rId2"/>
</worksheet>
</file>

<file path=xl/worksheets/sheet2.xml><?xml version="1.0" encoding="utf-8"?>
<worksheet xmlns="http://schemas.openxmlformats.org/spreadsheetml/2006/main" xmlns:r="http://schemas.openxmlformats.org/officeDocument/2006/relationships">
  <sheetPr codeName="Sheet2">
    <tabColor rgb="FFFFFF00"/>
  </sheetPr>
  <dimension ref="A1:L20"/>
  <sheetViews>
    <sheetView tabSelected="1" view="pageLayout" workbookViewId="0" topLeftCell="A1">
      <selection activeCell="I3" sqref="I3:L3"/>
    </sheetView>
  </sheetViews>
  <sheetFormatPr defaultColWidth="9.140625" defaultRowHeight="12.75"/>
  <cols>
    <col min="1" max="1" width="3.421875" style="40" bestFit="1" customWidth="1"/>
    <col min="2" max="2" width="8.7109375" style="40" customWidth="1"/>
    <col min="3" max="3" width="15.57421875" style="40" customWidth="1"/>
    <col min="4" max="4" width="5.8515625" style="40" customWidth="1"/>
    <col min="5" max="7" width="9.140625" style="40" customWidth="1"/>
    <col min="8" max="8" width="4.140625" style="40" customWidth="1"/>
    <col min="9" max="9" width="12.57421875" style="40" customWidth="1"/>
    <col min="10" max="11" width="9.140625" style="40" customWidth="1"/>
    <col min="12" max="12" width="5.28125" style="40" customWidth="1"/>
    <col min="13" max="16384" width="9.140625" style="40" customWidth="1"/>
  </cols>
  <sheetData>
    <row r="1" spans="1:12" ht="66" customHeight="1">
      <c r="A1" s="287" t="s">
        <v>294</v>
      </c>
      <c r="B1" s="287"/>
      <c r="C1" s="287"/>
      <c r="D1" s="287"/>
      <c r="E1" s="287"/>
      <c r="F1" s="287"/>
      <c r="G1" s="287"/>
      <c r="H1" s="287"/>
      <c r="I1" s="287"/>
      <c r="J1" s="287"/>
      <c r="K1" s="287"/>
      <c r="L1" s="287"/>
    </row>
    <row r="2" spans="8:12" ht="15">
      <c r="H2" s="83" t="s">
        <v>2</v>
      </c>
      <c r="I2" s="286" t="s">
        <v>111</v>
      </c>
      <c r="J2" s="286"/>
      <c r="K2" s="286"/>
      <c r="L2" s="286"/>
    </row>
    <row r="3" spans="8:12" ht="15">
      <c r="H3" s="83" t="s">
        <v>1</v>
      </c>
      <c r="I3" s="286" t="s">
        <v>174</v>
      </c>
      <c r="J3" s="286"/>
      <c r="K3" s="286"/>
      <c r="L3" s="286"/>
    </row>
    <row r="5" spans="9:12" ht="15">
      <c r="I5" s="294" t="s">
        <v>334</v>
      </c>
      <c r="J5" s="295"/>
      <c r="K5" s="295"/>
      <c r="L5" s="296"/>
    </row>
    <row r="7" spans="1:12" ht="253.5" customHeight="1">
      <c r="A7" s="288" t="s">
        <v>319</v>
      </c>
      <c r="B7" s="289"/>
      <c r="C7" s="289"/>
      <c r="D7" s="289"/>
      <c r="E7" s="289"/>
      <c r="F7" s="289"/>
      <c r="G7" s="289"/>
      <c r="H7" s="289"/>
      <c r="I7" s="289"/>
      <c r="J7" s="289"/>
      <c r="K7" s="289"/>
      <c r="L7" s="290"/>
    </row>
    <row r="8" spans="2:3" ht="6.75" customHeight="1">
      <c r="B8" s="41"/>
      <c r="C8" s="41"/>
    </row>
    <row r="9" spans="1:12" ht="18" customHeight="1">
      <c r="A9" s="285" t="s">
        <v>276</v>
      </c>
      <c r="B9" s="285"/>
      <c r="C9" s="285"/>
      <c r="D9" s="285"/>
      <c r="E9" s="285"/>
      <c r="F9" s="285"/>
      <c r="G9" s="285"/>
      <c r="H9" s="285"/>
      <c r="I9" s="285"/>
      <c r="J9" s="285"/>
      <c r="K9" s="285"/>
      <c r="L9" s="285"/>
    </row>
    <row r="10" spans="1:10" ht="12.75">
      <c r="A10" s="40">
        <v>1</v>
      </c>
      <c r="B10" s="40" t="s">
        <v>220</v>
      </c>
      <c r="D10" s="40">
        <v>3</v>
      </c>
      <c r="E10" s="40" t="s">
        <v>225</v>
      </c>
      <c r="I10" s="40">
        <v>6</v>
      </c>
      <c r="J10" s="40" t="s">
        <v>226</v>
      </c>
    </row>
    <row r="11" spans="1:5" ht="12.75">
      <c r="A11" s="40">
        <v>2</v>
      </c>
      <c r="B11" s="40" t="s">
        <v>224</v>
      </c>
      <c r="D11" s="40">
        <v>4</v>
      </c>
      <c r="E11" s="43" t="s">
        <v>290</v>
      </c>
    </row>
    <row r="12" spans="4:5" ht="12.75">
      <c r="D12" s="40">
        <v>5</v>
      </c>
      <c r="E12" s="40" t="s">
        <v>295</v>
      </c>
    </row>
    <row r="13" ht="6.75" customHeight="1"/>
    <row r="14" ht="15" customHeight="1">
      <c r="A14" s="42" t="s">
        <v>16</v>
      </c>
    </row>
    <row r="15" spans="1:12" ht="42.75" customHeight="1">
      <c r="A15" s="291" t="s">
        <v>296</v>
      </c>
      <c r="B15" s="291"/>
      <c r="C15" s="291"/>
      <c r="D15" s="291"/>
      <c r="E15" s="291"/>
      <c r="F15" s="291"/>
      <c r="G15" s="291"/>
      <c r="H15" s="291"/>
      <c r="I15" s="291"/>
      <c r="J15" s="291"/>
      <c r="K15" s="291"/>
      <c r="L15" s="291"/>
    </row>
    <row r="16" spans="1:12" ht="42.75" customHeight="1">
      <c r="A16" s="291" t="s">
        <v>275</v>
      </c>
      <c r="B16" s="291"/>
      <c r="C16" s="291"/>
      <c r="D16" s="291"/>
      <c r="E16" s="291"/>
      <c r="F16" s="291"/>
      <c r="G16" s="291"/>
      <c r="H16" s="291"/>
      <c r="I16" s="291"/>
      <c r="J16" s="291"/>
      <c r="K16" s="291"/>
      <c r="L16" s="291"/>
    </row>
    <row r="17" spans="1:12" ht="27.75" customHeight="1">
      <c r="A17" s="44"/>
      <c r="B17" s="292" t="s">
        <v>221</v>
      </c>
      <c r="C17" s="293"/>
      <c r="D17" s="293"/>
      <c r="E17" s="293"/>
      <c r="F17" s="293"/>
      <c r="G17" s="293"/>
      <c r="H17" s="293"/>
      <c r="I17" s="293"/>
      <c r="J17" s="293"/>
      <c r="K17" s="293"/>
      <c r="L17" s="293"/>
    </row>
    <row r="18" spans="1:12" ht="12.75">
      <c r="A18" s="45"/>
      <c r="B18" s="281" t="s">
        <v>17</v>
      </c>
      <c r="C18" s="282"/>
      <c r="D18" s="282"/>
      <c r="E18" s="282"/>
      <c r="F18" s="282"/>
      <c r="G18" s="282"/>
      <c r="H18" s="282"/>
      <c r="I18" s="282"/>
      <c r="J18" s="282"/>
      <c r="K18" s="282"/>
      <c r="L18" s="282"/>
    </row>
    <row r="19" spans="1:12" ht="12.75">
      <c r="A19" s="46"/>
      <c r="B19" s="283" t="s">
        <v>18</v>
      </c>
      <c r="C19" s="284"/>
      <c r="D19" s="284"/>
      <c r="E19" s="284"/>
      <c r="F19" s="284"/>
      <c r="G19" s="284"/>
      <c r="H19" s="284"/>
      <c r="I19" s="284"/>
      <c r="J19" s="284"/>
      <c r="K19" s="284"/>
      <c r="L19" s="284"/>
    </row>
    <row r="20" spans="1:12" ht="24.75" customHeight="1">
      <c r="A20" s="285" t="s">
        <v>274</v>
      </c>
      <c r="B20" s="285"/>
      <c r="C20" s="285"/>
      <c r="D20" s="285"/>
      <c r="E20" s="285"/>
      <c r="F20" s="285"/>
      <c r="G20" s="285"/>
      <c r="H20" s="285"/>
      <c r="I20" s="285"/>
      <c r="J20" s="285"/>
      <c r="K20" s="285"/>
      <c r="L20" s="285"/>
    </row>
  </sheetData>
  <sheetProtection password="C120" sheet="1" selectLockedCells="1"/>
  <mergeCells count="12">
    <mergeCell ref="A9:L9"/>
    <mergeCell ref="I5:L5"/>
    <mergeCell ref="B18:L18"/>
    <mergeCell ref="B19:L19"/>
    <mergeCell ref="A20:L20"/>
    <mergeCell ref="I2:L2"/>
    <mergeCell ref="I3:L3"/>
    <mergeCell ref="A1:L1"/>
    <mergeCell ref="A7:L7"/>
    <mergeCell ref="A15:L15"/>
    <mergeCell ref="B17:L17"/>
    <mergeCell ref="A16:L16"/>
  </mergeCells>
  <dataValidations count="2">
    <dataValidation type="list" allowBlank="1" showInputMessage="1" prompt="select your district" sqref="I2:J2">
      <formula1>districts</formula1>
    </dataValidation>
    <dataValidation type="list" allowBlank="1" showInputMessage="1" showErrorMessage="1" prompt="select your college" sqref="I3:J3">
      <formula1>colleges</formula1>
    </dataValidation>
  </dataValidations>
  <printOptions horizontalCentered="1" verticalCentered="1"/>
  <pageMargins left="0.25" right="0.25" top="0.75" bottom="0.69" header="0.3" footer="0.3"/>
  <pageSetup horizontalDpi="600" verticalDpi="600" orientation="portrait" r:id="rId1"/>
  <headerFooter>
    <oddFooter>&amp;L&amp;"Century Gothic,Regular"&amp;8SSSP 2014-15 Budget Plan
(9/23/14)&amp;C&amp;"Century Gothic,Regular"&amp;8Date Printed
&amp;D&amp;R&amp;"Century Gothic,Regular"&amp;8Page &amp;P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B1:O46"/>
  <sheetViews>
    <sheetView view="pageLayout" zoomScale="80" zoomScalePageLayoutView="80" workbookViewId="0" topLeftCell="A1">
      <selection activeCell="F10" sqref="F10"/>
    </sheetView>
  </sheetViews>
  <sheetFormatPr defaultColWidth="9.140625" defaultRowHeight="12.75"/>
  <cols>
    <col min="1" max="1" width="9.140625" style="43" customWidth="1"/>
    <col min="2" max="2" width="6.00390625" style="43" customWidth="1"/>
    <col min="3" max="3" width="7.7109375" style="43" customWidth="1"/>
    <col min="4" max="4" width="44.57421875" style="43" customWidth="1"/>
    <col min="5" max="5" width="21.28125" style="43" customWidth="1"/>
    <col min="6" max="6" width="16.140625" style="43" customWidth="1"/>
    <col min="7" max="7" width="5.140625" style="43" customWidth="1"/>
    <col min="8" max="8" width="9.28125" style="43" customWidth="1"/>
    <col min="9" max="9" width="19.57421875" style="43" customWidth="1"/>
    <col min="10" max="10" width="6.140625" style="43" customWidth="1"/>
    <col min="11" max="11" width="13.421875" style="43" customWidth="1"/>
    <col min="12" max="12" width="12.57421875" style="43" bestFit="1" customWidth="1"/>
    <col min="13" max="15" width="12.00390625" style="43" customWidth="1"/>
    <col min="16" max="16384" width="9.140625" style="43" customWidth="1"/>
  </cols>
  <sheetData>
    <row r="1" spans="2:14" ht="15" customHeight="1">
      <c r="B1" s="297" t="str">
        <f>'Cover Page'!B12</f>
        <v>2014-15</v>
      </c>
      <c r="C1" s="297"/>
      <c r="D1" s="297"/>
      <c r="E1" s="104"/>
      <c r="F1" s="84"/>
      <c r="H1" s="85"/>
      <c r="I1" s="77"/>
      <c r="J1" s="77"/>
      <c r="K1" s="77"/>
      <c r="L1" s="77"/>
      <c r="M1" s="77"/>
      <c r="N1" s="77"/>
    </row>
    <row r="2" spans="2:14" ht="15" customHeight="1">
      <c r="B2" s="298" t="str">
        <f>IF('Do First'!I2="Select district"," ",'Do First'!I2)</f>
        <v>Riverside CCD</v>
      </c>
      <c r="C2" s="298"/>
      <c r="D2" s="298"/>
      <c r="E2" s="85"/>
      <c r="F2" s="84"/>
      <c r="H2" s="85"/>
      <c r="I2" s="77"/>
      <c r="J2" s="77"/>
      <c r="K2" s="77"/>
      <c r="L2" s="77"/>
      <c r="M2" s="77"/>
      <c r="N2" s="77"/>
    </row>
    <row r="3" spans="2:14" ht="15" customHeight="1">
      <c r="B3" s="298" t="str">
        <f>IF('Do First'!I3="Select college"," ",'Do First'!I3)</f>
        <v>Riverside College</v>
      </c>
      <c r="C3" s="298"/>
      <c r="D3" s="298"/>
      <c r="E3" s="85"/>
      <c r="G3" s="86"/>
      <c r="H3" s="86"/>
      <c r="I3" s="77"/>
      <c r="J3" s="77"/>
      <c r="K3" s="77"/>
      <c r="L3" s="77"/>
      <c r="M3" s="77"/>
      <c r="N3" s="77"/>
    </row>
    <row r="4" spans="2:14" ht="15" customHeight="1">
      <c r="B4" s="299" t="str">
        <f>'Cover Page'!B9</f>
        <v>CREDIT</v>
      </c>
      <c r="C4" s="300"/>
      <c r="D4" s="301"/>
      <c r="E4" s="77"/>
      <c r="F4" s="137"/>
      <c r="G4" s="77"/>
      <c r="H4" s="77"/>
      <c r="I4" s="77"/>
      <c r="J4" s="77"/>
      <c r="K4" s="77"/>
      <c r="L4" s="77"/>
      <c r="M4" s="77"/>
      <c r="N4" s="77"/>
    </row>
    <row r="5" spans="2:14" s="209" customFormat="1" ht="15" customHeight="1">
      <c r="B5" s="104"/>
      <c r="C5" s="104"/>
      <c r="D5" s="104"/>
      <c r="E5" s="210"/>
      <c r="F5" s="137"/>
      <c r="G5" s="210"/>
      <c r="H5" s="210"/>
      <c r="I5" s="210"/>
      <c r="J5" s="210"/>
      <c r="K5" s="210"/>
      <c r="L5" s="210"/>
      <c r="M5" s="210"/>
      <c r="N5" s="210"/>
    </row>
    <row r="6" spans="2:14" s="209" customFormat="1" ht="15" customHeight="1">
      <c r="B6" s="104"/>
      <c r="C6" s="104"/>
      <c r="D6" s="104"/>
      <c r="E6" s="210"/>
      <c r="F6" s="137"/>
      <c r="G6" s="210"/>
      <c r="H6" s="210"/>
      <c r="I6" s="210"/>
      <c r="J6" s="210"/>
      <c r="K6" s="210"/>
      <c r="L6" s="210"/>
      <c r="M6" s="210"/>
      <c r="N6" s="210"/>
    </row>
    <row r="7" spans="2:14" s="209" customFormat="1" ht="15" customHeight="1">
      <c r="B7" s="104"/>
      <c r="C7" s="104"/>
      <c r="D7" s="104"/>
      <c r="E7" s="210"/>
      <c r="F7" s="137"/>
      <c r="G7" s="210"/>
      <c r="H7" s="210"/>
      <c r="I7" s="210"/>
      <c r="J7" s="210"/>
      <c r="K7" s="210"/>
      <c r="L7" s="210"/>
      <c r="M7" s="210"/>
      <c r="N7" s="210"/>
    </row>
    <row r="8" spans="2:14" ht="6.75" customHeight="1">
      <c r="B8" s="84"/>
      <c r="C8" s="84"/>
      <c r="D8" s="84"/>
      <c r="E8" s="84"/>
      <c r="F8" s="81"/>
      <c r="G8" s="81"/>
      <c r="H8" s="81"/>
      <c r="I8" s="84"/>
      <c r="J8" s="81"/>
      <c r="K8" s="81"/>
      <c r="L8" s="81"/>
      <c r="M8" s="81"/>
      <c r="N8" s="81"/>
    </row>
    <row r="9" spans="2:13" s="84" customFormat="1" ht="15" customHeight="1">
      <c r="B9" s="94" t="s">
        <v>227</v>
      </c>
      <c r="C9" s="87"/>
      <c r="D9" s="87"/>
      <c r="E9" s="87"/>
      <c r="F9" s="174" t="s">
        <v>271</v>
      </c>
      <c r="G9" s="93"/>
      <c r="H9" s="93"/>
      <c r="I9" s="81"/>
      <c r="J9" s="81"/>
      <c r="K9" s="81"/>
      <c r="L9" s="81"/>
      <c r="M9" s="81"/>
    </row>
    <row r="10" spans="2:13" s="84" customFormat="1" ht="15" customHeight="1">
      <c r="B10" s="94" t="s">
        <v>330</v>
      </c>
      <c r="D10" s="87"/>
      <c r="F10" s="131">
        <v>1957288</v>
      </c>
      <c r="G10" s="93"/>
      <c r="H10" s="93"/>
      <c r="I10" s="81"/>
      <c r="J10" s="81"/>
      <c r="K10" s="81"/>
      <c r="L10" s="81"/>
      <c r="M10" s="81"/>
    </row>
    <row r="11" spans="3:10" ht="12.75">
      <c r="C11" s="93"/>
      <c r="E11" s="216"/>
      <c r="F11" s="137"/>
      <c r="G11" s="216"/>
      <c r="H11" s="216"/>
      <c r="I11" s="81"/>
      <c r="J11" s="81"/>
    </row>
    <row r="12" spans="2:8" s="81" customFormat="1" ht="15" customHeight="1">
      <c r="B12" s="93" t="s">
        <v>328</v>
      </c>
      <c r="C12" s="93"/>
      <c r="D12" s="93"/>
      <c r="E12" s="227"/>
      <c r="F12" s="131">
        <v>0</v>
      </c>
      <c r="G12" s="217"/>
      <c r="H12" s="217"/>
    </row>
    <row r="13" spans="2:6" s="215" customFormat="1" ht="15" customHeight="1">
      <c r="B13" s="311" t="s">
        <v>331</v>
      </c>
      <c r="C13" s="311"/>
      <c r="D13" s="311"/>
      <c r="E13" s="312"/>
      <c r="F13" s="173">
        <f>SUM(F10-F12)</f>
        <v>1957288</v>
      </c>
    </row>
    <row r="14" spans="3:6" s="209" customFormat="1" ht="8.25" customHeight="1">
      <c r="C14" s="218"/>
      <c r="D14" s="219"/>
      <c r="E14" s="219"/>
      <c r="F14" s="220"/>
    </row>
    <row r="15" spans="2:14" s="81" customFormat="1" ht="15.75" customHeight="1">
      <c r="B15" s="92"/>
      <c r="C15" s="92"/>
      <c r="D15" s="92"/>
      <c r="E15" s="92"/>
      <c r="F15" s="92"/>
      <c r="G15" s="92"/>
      <c r="H15" s="92"/>
      <c r="I15" s="43"/>
      <c r="J15" s="92"/>
      <c r="K15" s="92"/>
      <c r="L15" s="92"/>
      <c r="M15" s="92"/>
      <c r="N15" s="92"/>
    </row>
    <row r="16" spans="2:15" ht="15" customHeight="1">
      <c r="B16" s="94" t="s">
        <v>286</v>
      </c>
      <c r="C16" s="88"/>
      <c r="D16" s="88"/>
      <c r="E16" s="88"/>
      <c r="F16" s="54"/>
      <c r="G16" s="54"/>
      <c r="I16" s="81"/>
      <c r="J16" s="54"/>
      <c r="K16" s="54"/>
      <c r="L16" s="54"/>
      <c r="M16" s="54"/>
      <c r="O16" s="54"/>
    </row>
    <row r="17" spans="3:11" s="81" customFormat="1" ht="13.5" customHeight="1">
      <c r="C17" s="94"/>
      <c r="D17" s="94"/>
      <c r="E17" s="94"/>
      <c r="F17" s="126" t="s">
        <v>217</v>
      </c>
      <c r="G17" s="95"/>
      <c r="H17" s="95"/>
      <c r="J17" s="88"/>
      <c r="K17" s="88"/>
    </row>
    <row r="18" spans="3:15" ht="15" customHeight="1">
      <c r="C18" s="88" t="s">
        <v>281</v>
      </c>
      <c r="D18" s="88"/>
      <c r="E18" s="183"/>
      <c r="F18" s="134">
        <f>'Part II Planned Expenditures'!J71</f>
        <v>1957288</v>
      </c>
      <c r="G18" s="132"/>
      <c r="H18" s="132"/>
      <c r="I18" s="81"/>
      <c r="J18" s="223"/>
      <c r="K18" s="88"/>
      <c r="L18" s="81"/>
      <c r="M18" s="81"/>
      <c r="N18" s="81"/>
      <c r="O18" s="81"/>
    </row>
    <row r="19" spans="3:15" ht="15" customHeight="1">
      <c r="C19" s="302" t="s">
        <v>297</v>
      </c>
      <c r="D19" s="302"/>
      <c r="E19" s="303"/>
      <c r="F19" s="70">
        <f>SUM('Part III Planned District Match'!M73)</f>
        <v>3939276</v>
      </c>
      <c r="G19" s="133"/>
      <c r="H19" s="133"/>
      <c r="I19" s="101"/>
      <c r="J19" s="88"/>
      <c r="K19" s="88"/>
      <c r="L19" s="81"/>
      <c r="M19" s="81"/>
      <c r="N19" s="81"/>
      <c r="O19" s="81"/>
    </row>
    <row r="20" spans="3:13" s="99" customFormat="1" ht="18" customHeight="1">
      <c r="C20" s="308" t="s">
        <v>345</v>
      </c>
      <c r="D20" s="309"/>
      <c r="E20" s="130">
        <f>ROUND((F18*2),0)</f>
        <v>3914576</v>
      </c>
      <c r="G20" s="100"/>
      <c r="H20" s="100"/>
      <c r="J20" s="100"/>
      <c r="K20" s="102"/>
      <c r="L20" s="102"/>
      <c r="M20" s="103"/>
    </row>
    <row r="21" spans="2:15" ht="15" customHeight="1">
      <c r="B21" s="88"/>
      <c r="C21" s="88"/>
      <c r="D21" s="88"/>
      <c r="E21" s="88"/>
      <c r="F21" s="211"/>
      <c r="G21" s="96"/>
      <c r="H21" s="96"/>
      <c r="I21" s="81"/>
      <c r="J21" s="88"/>
      <c r="K21" s="88"/>
      <c r="L21" s="81"/>
      <c r="M21" s="81"/>
      <c r="N21" s="81"/>
      <c r="O21" s="81"/>
    </row>
    <row r="22" spans="2:15" ht="25.5" customHeight="1">
      <c r="B22" s="304" t="s">
        <v>284</v>
      </c>
      <c r="C22" s="304"/>
      <c r="D22" s="304"/>
      <c r="E22" s="305"/>
      <c r="F22" s="138">
        <f>SUM(F18:F19)</f>
        <v>5896564</v>
      </c>
      <c r="G22" s="97"/>
      <c r="H22" s="97"/>
      <c r="I22" s="89"/>
      <c r="J22" s="89"/>
      <c r="K22" s="89"/>
      <c r="L22" s="81"/>
      <c r="M22" s="81"/>
      <c r="N22" s="81"/>
      <c r="O22" s="81"/>
    </row>
    <row r="23" spans="2:15" ht="7.5" customHeight="1">
      <c r="B23" s="81"/>
      <c r="C23" s="81"/>
      <c r="D23" s="81"/>
      <c r="E23" s="81"/>
      <c r="F23" s="90"/>
      <c r="G23" s="98"/>
      <c r="H23" s="98"/>
      <c r="J23" s="89"/>
      <c r="K23" s="89"/>
      <c r="L23" s="89"/>
      <c r="M23" s="91"/>
      <c r="N23" s="91"/>
      <c r="O23" s="91"/>
    </row>
    <row r="24" spans="2:15" ht="10.5" customHeight="1">
      <c r="B24" s="81"/>
      <c r="C24" s="81"/>
      <c r="D24" s="81"/>
      <c r="E24" s="81"/>
      <c r="F24" s="89"/>
      <c r="G24" s="98"/>
      <c r="H24" s="98"/>
      <c r="J24" s="89"/>
      <c r="K24" s="89"/>
      <c r="L24" s="89"/>
      <c r="M24" s="91"/>
      <c r="N24" s="91"/>
      <c r="O24" s="91"/>
    </row>
    <row r="26" spans="2:6" ht="13.5">
      <c r="B26" s="94" t="s">
        <v>283</v>
      </c>
      <c r="F26" s="173">
        <f>SUM(F13-F18)</f>
        <v>0</v>
      </c>
    </row>
    <row r="27" spans="2:6" ht="12.75">
      <c r="B27" s="58"/>
      <c r="C27" s="58"/>
      <c r="D27" s="58"/>
      <c r="E27" s="58"/>
      <c r="F27" s="58"/>
    </row>
    <row r="28" ht="15">
      <c r="I28" s="80"/>
    </row>
    <row r="29" spans="2:10" ht="17.25" customHeight="1">
      <c r="B29" s="307" t="s">
        <v>307</v>
      </c>
      <c r="C29" s="307"/>
      <c r="D29" s="307"/>
      <c r="E29" s="307"/>
      <c r="F29" s="307"/>
      <c r="G29" s="150"/>
      <c r="H29" s="150"/>
      <c r="J29" s="80"/>
    </row>
    <row r="30" spans="2:10" ht="19.5" customHeight="1">
      <c r="B30" s="184"/>
      <c r="C30" s="184"/>
      <c r="D30" s="307" t="s">
        <v>282</v>
      </c>
      <c r="E30" s="307"/>
      <c r="F30" s="184"/>
      <c r="G30" s="150"/>
      <c r="H30" s="150"/>
      <c r="J30" s="80"/>
    </row>
    <row r="31" spans="2:10" ht="18" customHeight="1">
      <c r="B31" s="184"/>
      <c r="C31" s="184"/>
      <c r="D31" s="307" t="s">
        <v>305</v>
      </c>
      <c r="E31" s="307"/>
      <c r="F31" s="184"/>
      <c r="G31" s="150"/>
      <c r="H31" s="150"/>
      <c r="J31" s="80"/>
    </row>
    <row r="32" spans="2:10" ht="18" customHeight="1">
      <c r="B32" s="184"/>
      <c r="C32" s="184"/>
      <c r="D32" s="184"/>
      <c r="E32" s="184"/>
      <c r="F32" s="184"/>
      <c r="G32" s="150"/>
      <c r="H32" s="150"/>
      <c r="J32" s="80"/>
    </row>
    <row r="33" spans="2:8" ht="42.75" customHeight="1">
      <c r="B33" s="142"/>
      <c r="C33" s="306" t="s">
        <v>308</v>
      </c>
      <c r="D33" s="306"/>
      <c r="E33" s="306"/>
      <c r="F33" s="306"/>
      <c r="G33" s="151"/>
      <c r="H33" s="151"/>
    </row>
    <row r="34" spans="2:10" ht="18" customHeight="1">
      <c r="B34" s="184"/>
      <c r="C34" s="184"/>
      <c r="D34" s="184"/>
      <c r="E34" s="184"/>
      <c r="F34" s="184"/>
      <c r="G34" s="150"/>
      <c r="H34" s="150"/>
      <c r="J34" s="80"/>
    </row>
    <row r="35" ht="14.25" customHeight="1">
      <c r="B35" s="175" t="s">
        <v>272</v>
      </c>
    </row>
    <row r="36" spans="2:8" ht="15">
      <c r="B36" s="142" t="s">
        <v>298</v>
      </c>
      <c r="C36" s="146" t="s">
        <v>285</v>
      </c>
      <c r="D36" s="59"/>
      <c r="E36" s="59"/>
      <c r="F36" s="59"/>
      <c r="G36" s="59"/>
      <c r="H36" s="59"/>
    </row>
    <row r="37" spans="2:8" ht="28.5" customHeight="1">
      <c r="B37" s="142" t="s">
        <v>336</v>
      </c>
      <c r="C37" s="291" t="s">
        <v>337</v>
      </c>
      <c r="D37" s="291"/>
      <c r="E37" s="291"/>
      <c r="F37" s="291"/>
      <c r="G37" s="59"/>
      <c r="H37" s="59"/>
    </row>
    <row r="38" spans="2:8" ht="15">
      <c r="B38" s="142" t="s">
        <v>338</v>
      </c>
      <c r="C38" s="146" t="s">
        <v>339</v>
      </c>
      <c r="D38" s="59"/>
      <c r="E38" s="59"/>
      <c r="F38" s="59"/>
      <c r="G38" s="59"/>
      <c r="H38" s="59"/>
    </row>
    <row r="39" spans="2:8" ht="15" customHeight="1">
      <c r="B39" s="143" t="s">
        <v>340</v>
      </c>
      <c r="C39" s="306" t="s">
        <v>320</v>
      </c>
      <c r="D39" s="306"/>
      <c r="E39" s="306"/>
      <c r="F39" s="306"/>
      <c r="G39" s="151"/>
      <c r="H39" s="151"/>
    </row>
    <row r="40" spans="2:8" ht="13.5" customHeight="1">
      <c r="B40" s="143" t="s">
        <v>341</v>
      </c>
      <c r="C40" s="306" t="s">
        <v>321</v>
      </c>
      <c r="D40" s="306"/>
      <c r="E40" s="306"/>
      <c r="F40" s="306"/>
      <c r="G40" s="151"/>
      <c r="H40" s="151"/>
    </row>
    <row r="41" spans="2:8" ht="13.5" customHeight="1">
      <c r="B41" s="143" t="s">
        <v>342</v>
      </c>
      <c r="C41" s="306" t="s">
        <v>322</v>
      </c>
      <c r="D41" s="306"/>
      <c r="E41" s="306"/>
      <c r="F41" s="306"/>
      <c r="G41" s="151"/>
      <c r="H41" s="151"/>
    </row>
    <row r="42" spans="2:8" ht="28.5" customHeight="1">
      <c r="B42" s="143" t="s">
        <v>343</v>
      </c>
      <c r="C42" s="306" t="s">
        <v>299</v>
      </c>
      <c r="D42" s="306"/>
      <c r="E42" s="306"/>
      <c r="F42" s="306"/>
      <c r="G42" s="151"/>
      <c r="H42" s="151"/>
    </row>
    <row r="43" spans="2:8" ht="28.5" customHeight="1">
      <c r="B43" s="145" t="s">
        <v>344</v>
      </c>
      <c r="C43" s="306" t="s">
        <v>287</v>
      </c>
      <c r="D43" s="306"/>
      <c r="E43" s="306"/>
      <c r="F43" s="306"/>
      <c r="G43" s="151"/>
      <c r="H43" s="151"/>
    </row>
    <row r="44" spans="2:8" ht="25.5" customHeight="1">
      <c r="B44" s="145"/>
      <c r="C44" s="147">
        <v>0</v>
      </c>
      <c r="D44" s="306" t="s">
        <v>300</v>
      </c>
      <c r="E44" s="306"/>
      <c r="F44" s="306"/>
      <c r="G44" s="151"/>
      <c r="H44" s="149"/>
    </row>
    <row r="45" spans="2:8" ht="55.5" customHeight="1">
      <c r="B45" s="144"/>
      <c r="C45" s="148" t="s">
        <v>231</v>
      </c>
      <c r="D45" s="310" t="s">
        <v>301</v>
      </c>
      <c r="E45" s="310"/>
      <c r="F45" s="310"/>
      <c r="G45" s="151"/>
      <c r="H45" s="151"/>
    </row>
    <row r="46" spans="3:8" ht="42" customHeight="1">
      <c r="C46" s="148" t="s">
        <v>232</v>
      </c>
      <c r="D46" s="306" t="s">
        <v>329</v>
      </c>
      <c r="E46" s="306"/>
      <c r="F46" s="306"/>
      <c r="G46" s="151"/>
      <c r="H46" s="151"/>
    </row>
  </sheetData>
  <sheetProtection password="C120" sheet="1" insertRows="0" selectLockedCells="1"/>
  <mergeCells count="21">
    <mergeCell ref="C43:F43"/>
    <mergeCell ref="C39:F39"/>
    <mergeCell ref="C37:F37"/>
    <mergeCell ref="B29:F29"/>
    <mergeCell ref="B13:E13"/>
    <mergeCell ref="D46:F46"/>
    <mergeCell ref="D31:E31"/>
    <mergeCell ref="D30:E30"/>
    <mergeCell ref="D44:F44"/>
    <mergeCell ref="C41:F41"/>
    <mergeCell ref="C20:D20"/>
    <mergeCell ref="C33:F33"/>
    <mergeCell ref="C40:F40"/>
    <mergeCell ref="C42:F42"/>
    <mergeCell ref="D45:F45"/>
    <mergeCell ref="B1:D1"/>
    <mergeCell ref="B2:D2"/>
    <mergeCell ref="B3:D3"/>
    <mergeCell ref="B4:D4"/>
    <mergeCell ref="C19:E19"/>
    <mergeCell ref="B22:E22"/>
  </mergeCells>
  <dataValidations count="2">
    <dataValidation type="whole" operator="greaterThanOrEqual" allowBlank="1" showInputMessage="1" showErrorMessage="1" errorTitle="Please enter whole numbers only" error="Please enter whole numbers only" sqref="F10">
      <formula1>0</formula1>
    </dataValidation>
    <dataValidation type="whole" operator="greaterThanOrEqual" allowBlank="1" showInputMessage="1" showErrorMessage="1" errorTitle="Please enter whole numbers only." error="Please enter whole numbers only." sqref="F12">
      <formula1>0</formula1>
    </dataValidation>
  </dataValidations>
  <printOptions horizontalCentered="1"/>
  <pageMargins left="0.25" right="0.25" top="0.75" bottom="0.75" header="0.3" footer="0.3"/>
  <pageSetup fitToHeight="0" fitToWidth="1" horizontalDpi="600" verticalDpi="600" orientation="portrait" scale="94" r:id="rId1"/>
  <headerFooter>
    <oddFooter>&amp;L&amp;8SSSP 2014-15 Budget Plan
(9/23/14)&amp;C&amp;8Date Printed
&amp;D&amp;R&amp;8Page &amp;P of &amp;N</oddFooter>
  </headerFooter>
  <rowBreaks count="1" manualBreakCount="1">
    <brk id="28" max="255" man="1"/>
  </rowBreaks>
</worksheet>
</file>

<file path=xl/worksheets/sheet4.xml><?xml version="1.0" encoding="utf-8"?>
<worksheet xmlns="http://schemas.openxmlformats.org/spreadsheetml/2006/main" xmlns:r="http://schemas.openxmlformats.org/officeDocument/2006/relationships">
  <sheetPr codeName="Sheet4"/>
  <dimension ref="A1:J82"/>
  <sheetViews>
    <sheetView showGridLines="0" view="pageLayout" zoomScale="90" zoomScalePageLayoutView="90" workbookViewId="0" topLeftCell="A1">
      <selection activeCell="F52" sqref="F52"/>
    </sheetView>
  </sheetViews>
  <sheetFormatPr defaultColWidth="2.7109375" defaultRowHeight="12.75"/>
  <cols>
    <col min="1" max="1" width="7.28125" style="40" customWidth="1"/>
    <col min="2" max="2" width="3.8515625" style="40" customWidth="1"/>
    <col min="3" max="3" width="31.57421875" style="40" customWidth="1"/>
    <col min="4" max="4" width="10.7109375" style="40" customWidth="1"/>
    <col min="5" max="5" width="13.8515625" style="40" customWidth="1"/>
    <col min="6" max="10" width="14.28125" style="40" customWidth="1"/>
    <col min="11" max="16384" width="2.7109375" style="40" customWidth="1"/>
  </cols>
  <sheetData>
    <row r="1" spans="1:10" s="61" customFormat="1" ht="15">
      <c r="A1" s="335" t="str">
        <f>'Part I Funding'!B1</f>
        <v>2014-15</v>
      </c>
      <c r="B1" s="335"/>
      <c r="C1" s="335"/>
      <c r="D1" s="60"/>
      <c r="E1" s="60"/>
      <c r="I1" s="39"/>
      <c r="J1" s="74"/>
    </row>
    <row r="2" spans="1:10" ht="15">
      <c r="A2" s="336" t="str">
        <f>'Part I Funding'!B2</f>
        <v>Riverside CCD</v>
      </c>
      <c r="B2" s="336"/>
      <c r="C2" s="336"/>
      <c r="D2" s="62"/>
      <c r="E2" s="62"/>
      <c r="I2" s="39"/>
      <c r="J2" s="75"/>
    </row>
    <row r="3" spans="1:10" ht="15">
      <c r="A3" s="337" t="str">
        <f>'Part I Funding'!B3</f>
        <v>Riverside College</v>
      </c>
      <c r="B3" s="337"/>
      <c r="C3" s="337"/>
      <c r="E3" s="63"/>
      <c r="F3" s="63"/>
      <c r="G3" s="63"/>
      <c r="J3" s="53"/>
    </row>
    <row r="4" spans="1:10" ht="15">
      <c r="A4" s="338" t="str">
        <f>'Part I Funding'!B4</f>
        <v>CREDIT</v>
      </c>
      <c r="B4" s="338"/>
      <c r="C4" s="338"/>
      <c r="D4" s="63"/>
      <c r="E4" s="63"/>
      <c r="F4" s="63"/>
      <c r="G4" s="63"/>
      <c r="H4" s="64"/>
      <c r="I4" s="64"/>
      <c r="J4" s="65"/>
    </row>
    <row r="5" spans="1:10" ht="3.75" customHeight="1">
      <c r="A5" s="60"/>
      <c r="B5" s="43"/>
      <c r="C5" s="63"/>
      <c r="D5" s="63"/>
      <c r="E5" s="63"/>
      <c r="F5" s="63"/>
      <c r="G5" s="63"/>
      <c r="H5" s="64"/>
      <c r="I5" s="64"/>
      <c r="J5" s="65"/>
    </row>
    <row r="6" spans="1:10" ht="13.5">
      <c r="A6" s="79" t="s">
        <v>302</v>
      </c>
      <c r="B6" s="43"/>
      <c r="C6" s="63"/>
      <c r="D6" s="63"/>
      <c r="E6" s="63"/>
      <c r="F6" s="63"/>
      <c r="G6" s="63"/>
      <c r="H6" s="64"/>
      <c r="I6" s="64"/>
      <c r="J6" s="65"/>
    </row>
    <row r="7" spans="1:10" ht="40.5" customHeight="1">
      <c r="A7" s="341" t="s">
        <v>303</v>
      </c>
      <c r="B7" s="341"/>
      <c r="C7" s="341"/>
      <c r="D7" s="341"/>
      <c r="E7" s="341"/>
      <c r="F7" s="341"/>
      <c r="G7" s="341"/>
      <c r="H7" s="341"/>
      <c r="I7" s="341"/>
      <c r="J7" s="341"/>
    </row>
    <row r="8" spans="1:10" s="66" customFormat="1" ht="36" customHeight="1">
      <c r="A8" s="128"/>
      <c r="B8" s="331" t="s">
        <v>3</v>
      </c>
      <c r="C8" s="332"/>
      <c r="D8" s="129"/>
      <c r="E8" s="127" t="s">
        <v>15</v>
      </c>
      <c r="F8" s="127" t="s">
        <v>14</v>
      </c>
      <c r="G8" s="127" t="s">
        <v>292</v>
      </c>
      <c r="H8" s="127" t="s">
        <v>291</v>
      </c>
      <c r="I8" s="233" t="s">
        <v>348</v>
      </c>
      <c r="J8" s="127" t="s">
        <v>0</v>
      </c>
    </row>
    <row r="9" spans="1:10" s="53" customFormat="1" ht="24.75">
      <c r="A9" s="327">
        <v>1000</v>
      </c>
      <c r="B9" s="67" t="s">
        <v>12</v>
      </c>
      <c r="C9" s="67"/>
      <c r="D9" s="68" t="s">
        <v>209</v>
      </c>
      <c r="E9" s="69"/>
      <c r="F9" s="69"/>
      <c r="G9" s="69"/>
      <c r="H9" s="69"/>
      <c r="I9" s="69"/>
      <c r="J9" s="69"/>
    </row>
    <row r="10" spans="1:10" ht="16.5" customHeight="1">
      <c r="A10" s="327"/>
      <c r="B10" s="314" t="s">
        <v>372</v>
      </c>
      <c r="C10" s="315"/>
      <c r="D10" s="135">
        <v>5</v>
      </c>
      <c r="E10" s="131">
        <v>0</v>
      </c>
      <c r="F10" s="131">
        <v>0</v>
      </c>
      <c r="G10" s="131">
        <v>325895</v>
      </c>
      <c r="H10" s="131">
        <v>0</v>
      </c>
      <c r="I10" s="131">
        <v>0</v>
      </c>
      <c r="J10" s="71">
        <f aca="true" t="shared" si="0" ref="J10:J17">ROUND(SUM(E10:I10),0)</f>
        <v>325895</v>
      </c>
    </row>
    <row r="11" spans="1:10" ht="15.75" customHeight="1">
      <c r="A11" s="327"/>
      <c r="B11" s="314" t="s">
        <v>353</v>
      </c>
      <c r="C11" s="315"/>
      <c r="D11" s="135">
        <v>2.25</v>
      </c>
      <c r="E11" s="131"/>
      <c r="F11" s="131"/>
      <c r="G11" s="131">
        <v>146652</v>
      </c>
      <c r="H11" s="131">
        <v>0</v>
      </c>
      <c r="I11" s="131">
        <v>0</v>
      </c>
      <c r="J11" s="71">
        <f t="shared" si="0"/>
        <v>146652</v>
      </c>
    </row>
    <row r="12" spans="1:10" ht="15.75" customHeight="1">
      <c r="A12" s="327"/>
      <c r="B12" s="314" t="s">
        <v>354</v>
      </c>
      <c r="C12" s="315"/>
      <c r="D12" s="135"/>
      <c r="E12" s="131">
        <v>0</v>
      </c>
      <c r="F12" s="131">
        <v>0</v>
      </c>
      <c r="G12" s="131">
        <v>0</v>
      </c>
      <c r="H12" s="131">
        <v>21000</v>
      </c>
      <c r="I12" s="131">
        <v>8284</v>
      </c>
      <c r="J12" s="71">
        <f t="shared" si="0"/>
        <v>29284</v>
      </c>
    </row>
    <row r="13" spans="1:10" ht="15.75" customHeight="1">
      <c r="A13" s="327"/>
      <c r="B13" s="314"/>
      <c r="C13" s="315"/>
      <c r="D13" s="135"/>
      <c r="E13" s="131">
        <v>0</v>
      </c>
      <c r="F13" s="131">
        <v>0</v>
      </c>
      <c r="G13" s="131">
        <v>0</v>
      </c>
      <c r="H13" s="131">
        <v>0</v>
      </c>
      <c r="I13" s="131">
        <v>0</v>
      </c>
      <c r="J13" s="71">
        <f t="shared" si="0"/>
        <v>0</v>
      </c>
    </row>
    <row r="14" spans="1:10" ht="15.75" customHeight="1">
      <c r="A14" s="327"/>
      <c r="B14" s="314"/>
      <c r="C14" s="315"/>
      <c r="D14" s="135"/>
      <c r="E14" s="131">
        <v>0</v>
      </c>
      <c r="F14" s="131">
        <v>0</v>
      </c>
      <c r="G14" s="131">
        <v>0</v>
      </c>
      <c r="H14" s="131">
        <v>0</v>
      </c>
      <c r="I14" s="131">
        <v>0</v>
      </c>
      <c r="J14" s="71">
        <f t="shared" si="0"/>
        <v>0</v>
      </c>
    </row>
    <row r="15" spans="1:10" ht="15.75" customHeight="1">
      <c r="A15" s="327"/>
      <c r="B15" s="314"/>
      <c r="C15" s="315"/>
      <c r="D15" s="135"/>
      <c r="E15" s="131">
        <v>0</v>
      </c>
      <c r="F15" s="131">
        <v>0</v>
      </c>
      <c r="G15" s="131">
        <v>0</v>
      </c>
      <c r="H15" s="131">
        <v>0</v>
      </c>
      <c r="I15" s="131">
        <v>0</v>
      </c>
      <c r="J15" s="71">
        <f t="shared" si="0"/>
        <v>0</v>
      </c>
    </row>
    <row r="16" spans="1:10" ht="15.75" customHeight="1">
      <c r="A16" s="327"/>
      <c r="B16" s="314"/>
      <c r="C16" s="315"/>
      <c r="D16" s="135"/>
      <c r="E16" s="131">
        <v>0</v>
      </c>
      <c r="F16" s="131">
        <v>0</v>
      </c>
      <c r="G16" s="131">
        <v>0</v>
      </c>
      <c r="H16" s="131">
        <v>0</v>
      </c>
      <c r="I16" s="131">
        <v>0</v>
      </c>
      <c r="J16" s="71">
        <f t="shared" si="0"/>
        <v>0</v>
      </c>
    </row>
    <row r="17" spans="1:10" ht="15.75" customHeight="1">
      <c r="A17" s="327"/>
      <c r="B17" s="314"/>
      <c r="C17" s="315"/>
      <c r="D17" s="135"/>
      <c r="E17" s="131">
        <v>0</v>
      </c>
      <c r="F17" s="131">
        <v>0</v>
      </c>
      <c r="G17" s="131">
        <v>0</v>
      </c>
      <c r="H17" s="131">
        <v>0</v>
      </c>
      <c r="I17" s="131">
        <v>0</v>
      </c>
      <c r="J17" s="71">
        <f t="shared" si="0"/>
        <v>0</v>
      </c>
    </row>
    <row r="18" spans="1:10" ht="12.75">
      <c r="A18" s="327"/>
      <c r="B18" s="188"/>
      <c r="C18" s="189"/>
      <c r="D18" s="195" t="s">
        <v>10</v>
      </c>
      <c r="E18" s="70">
        <f aca="true" t="shared" si="1" ref="E18:J18">ROUND(SUM(E10:E17),0)</f>
        <v>0</v>
      </c>
      <c r="F18" s="70">
        <f t="shared" si="1"/>
        <v>0</v>
      </c>
      <c r="G18" s="70">
        <f t="shared" si="1"/>
        <v>472547</v>
      </c>
      <c r="H18" s="70">
        <f t="shared" si="1"/>
        <v>21000</v>
      </c>
      <c r="I18" s="70">
        <f t="shared" si="1"/>
        <v>8284</v>
      </c>
      <c r="J18" s="187">
        <f t="shared" si="1"/>
        <v>501831</v>
      </c>
    </row>
    <row r="19" spans="1:10" s="53" customFormat="1" ht="24.75">
      <c r="A19" s="327">
        <v>2000</v>
      </c>
      <c r="B19" s="339" t="s">
        <v>13</v>
      </c>
      <c r="C19" s="340"/>
      <c r="D19" s="68" t="s">
        <v>209</v>
      </c>
      <c r="E19" s="69"/>
      <c r="F19" s="69"/>
      <c r="G19" s="69"/>
      <c r="H19" s="69"/>
      <c r="I19" s="69"/>
      <c r="J19" s="69"/>
    </row>
    <row r="20" spans="1:10" ht="15.75" customHeight="1">
      <c r="A20" s="327"/>
      <c r="B20" s="314" t="s">
        <v>355</v>
      </c>
      <c r="C20" s="315"/>
      <c r="D20" s="136">
        <v>0.1</v>
      </c>
      <c r="E20" s="131">
        <v>0</v>
      </c>
      <c r="F20" s="131">
        <v>5302</v>
      </c>
      <c r="G20" s="131">
        <v>0</v>
      </c>
      <c r="H20" s="131">
        <v>0</v>
      </c>
      <c r="I20" s="131">
        <v>0</v>
      </c>
      <c r="J20" s="71">
        <f aca="true" t="shared" si="2" ref="J20:J30">ROUND(SUM(E20:I20),0)</f>
        <v>5302</v>
      </c>
    </row>
    <row r="21" spans="1:10" ht="15.75" customHeight="1">
      <c r="A21" s="327"/>
      <c r="B21" s="314" t="s">
        <v>360</v>
      </c>
      <c r="C21" s="315"/>
      <c r="D21" s="136">
        <v>1</v>
      </c>
      <c r="E21" s="131">
        <v>0</v>
      </c>
      <c r="F21" s="131">
        <v>64746</v>
      </c>
      <c r="G21" s="131"/>
      <c r="H21" s="131">
        <v>0</v>
      </c>
      <c r="I21" s="131">
        <v>0</v>
      </c>
      <c r="J21" s="71">
        <f t="shared" si="2"/>
        <v>64746</v>
      </c>
    </row>
    <row r="22" spans="1:10" ht="15.75" customHeight="1">
      <c r="A22" s="327"/>
      <c r="B22" s="314" t="s">
        <v>362</v>
      </c>
      <c r="C22" s="315"/>
      <c r="D22" s="136">
        <v>5</v>
      </c>
      <c r="E22" s="131">
        <v>0</v>
      </c>
      <c r="F22" s="131">
        <v>0</v>
      </c>
      <c r="G22" s="131">
        <v>278546</v>
      </c>
      <c r="H22" s="131">
        <v>0</v>
      </c>
      <c r="I22" s="131">
        <v>0</v>
      </c>
      <c r="J22" s="71">
        <f aca="true" t="shared" si="3" ref="J22:J27">ROUND(SUM(E22:I22),0)</f>
        <v>278546</v>
      </c>
    </row>
    <row r="23" spans="1:10" ht="15.75" customHeight="1">
      <c r="A23" s="327"/>
      <c r="B23" s="314" t="s">
        <v>363</v>
      </c>
      <c r="C23" s="315"/>
      <c r="D23" s="136">
        <v>0.5</v>
      </c>
      <c r="E23" s="131">
        <v>0</v>
      </c>
      <c r="F23" s="131">
        <v>41219</v>
      </c>
      <c r="G23" s="131"/>
      <c r="H23" s="131">
        <v>0</v>
      </c>
      <c r="I23" s="131">
        <v>0</v>
      </c>
      <c r="J23" s="71">
        <f t="shared" si="3"/>
        <v>41219</v>
      </c>
    </row>
    <row r="24" spans="1:10" ht="15.75" customHeight="1">
      <c r="A24" s="327"/>
      <c r="B24" s="314" t="s">
        <v>356</v>
      </c>
      <c r="C24" s="315"/>
      <c r="D24" s="136">
        <v>1</v>
      </c>
      <c r="E24" s="131">
        <v>0</v>
      </c>
      <c r="F24" s="131">
        <v>0</v>
      </c>
      <c r="G24" s="131">
        <v>57787</v>
      </c>
      <c r="H24" s="131">
        <v>0</v>
      </c>
      <c r="I24" s="131">
        <v>0</v>
      </c>
      <c r="J24" s="71">
        <f t="shared" si="3"/>
        <v>57787</v>
      </c>
    </row>
    <row r="25" spans="1:10" ht="15.75" customHeight="1">
      <c r="A25" s="327"/>
      <c r="B25" s="314" t="s">
        <v>357</v>
      </c>
      <c r="C25" s="315"/>
      <c r="D25" s="136">
        <v>1</v>
      </c>
      <c r="E25" s="131">
        <v>0</v>
      </c>
      <c r="F25" s="131">
        <v>0</v>
      </c>
      <c r="G25" s="131">
        <v>69645</v>
      </c>
      <c r="H25" s="131">
        <v>0</v>
      </c>
      <c r="I25" s="131">
        <v>0</v>
      </c>
      <c r="J25" s="71">
        <f t="shared" si="3"/>
        <v>69645</v>
      </c>
    </row>
    <row r="26" spans="1:10" ht="15.75" customHeight="1">
      <c r="A26" s="327"/>
      <c r="B26" s="250" t="s">
        <v>358</v>
      </c>
      <c r="C26" s="251"/>
      <c r="D26" s="136">
        <v>1</v>
      </c>
      <c r="E26" s="131">
        <v>0</v>
      </c>
      <c r="F26" s="131">
        <v>0</v>
      </c>
      <c r="G26" s="131">
        <v>51874</v>
      </c>
      <c r="H26" s="131">
        <v>0</v>
      </c>
      <c r="I26" s="131">
        <v>0</v>
      </c>
      <c r="J26" s="71">
        <f t="shared" si="3"/>
        <v>51874</v>
      </c>
    </row>
    <row r="27" spans="1:10" ht="15.75" customHeight="1">
      <c r="A27" s="327"/>
      <c r="B27" s="250" t="s">
        <v>359</v>
      </c>
      <c r="C27" s="251"/>
      <c r="D27" s="136">
        <v>0.56</v>
      </c>
      <c r="E27" s="131">
        <v>0</v>
      </c>
      <c r="F27" s="131">
        <v>0</v>
      </c>
      <c r="G27" s="131">
        <v>35648</v>
      </c>
      <c r="H27" s="131">
        <v>0</v>
      </c>
      <c r="I27" s="131">
        <v>0</v>
      </c>
      <c r="J27" s="71">
        <f t="shared" si="3"/>
        <v>35648</v>
      </c>
    </row>
    <row r="28" spans="1:10" ht="15.75" customHeight="1">
      <c r="A28" s="327"/>
      <c r="B28" s="314" t="s">
        <v>361</v>
      </c>
      <c r="C28" s="315"/>
      <c r="D28" s="136">
        <v>0.82</v>
      </c>
      <c r="E28" s="131">
        <v>0</v>
      </c>
      <c r="F28" s="131">
        <v>0</v>
      </c>
      <c r="G28" s="131">
        <v>48357</v>
      </c>
      <c r="H28" s="131">
        <v>0</v>
      </c>
      <c r="I28" s="131">
        <v>0</v>
      </c>
      <c r="J28" s="71">
        <f t="shared" si="2"/>
        <v>48357</v>
      </c>
    </row>
    <row r="29" spans="1:10" ht="15.75" customHeight="1">
      <c r="A29" s="327"/>
      <c r="B29" s="250" t="s">
        <v>375</v>
      </c>
      <c r="C29" s="251"/>
      <c r="D29" s="136"/>
      <c r="E29" s="131">
        <v>15000</v>
      </c>
      <c r="F29" s="131">
        <v>12000</v>
      </c>
      <c r="G29" s="131">
        <v>25000</v>
      </c>
      <c r="H29" s="131">
        <v>0</v>
      </c>
      <c r="I29" s="131">
        <v>0</v>
      </c>
      <c r="J29" s="71">
        <f t="shared" si="2"/>
        <v>52000</v>
      </c>
    </row>
    <row r="30" spans="1:10" ht="15.75" customHeight="1">
      <c r="A30" s="327"/>
      <c r="B30" s="314"/>
      <c r="C30" s="334"/>
      <c r="D30" s="191"/>
      <c r="E30" s="131">
        <v>0</v>
      </c>
      <c r="F30" s="131">
        <v>0</v>
      </c>
      <c r="G30" s="131">
        <v>0</v>
      </c>
      <c r="H30" s="131">
        <v>0</v>
      </c>
      <c r="I30" s="131">
        <v>0</v>
      </c>
      <c r="J30" s="71">
        <f t="shared" si="2"/>
        <v>0</v>
      </c>
    </row>
    <row r="31" spans="1:10" ht="12.75">
      <c r="A31" s="327"/>
      <c r="B31" s="188"/>
      <c r="C31" s="194"/>
      <c r="D31" s="195" t="s">
        <v>10</v>
      </c>
      <c r="E31" s="190">
        <f aca="true" t="shared" si="4" ref="E31:J31">ROUND(SUM(E20:E30),0)</f>
        <v>15000</v>
      </c>
      <c r="F31" s="70">
        <f t="shared" si="4"/>
        <v>123267</v>
      </c>
      <c r="G31" s="70">
        <f t="shared" si="4"/>
        <v>566857</v>
      </c>
      <c r="H31" s="70">
        <f t="shared" si="4"/>
        <v>0</v>
      </c>
      <c r="I31" s="70">
        <f t="shared" si="4"/>
        <v>0</v>
      </c>
      <c r="J31" s="187">
        <f t="shared" si="4"/>
        <v>705124</v>
      </c>
    </row>
    <row r="32" spans="1:10" s="52" customFormat="1" ht="12.75">
      <c r="A32" s="245"/>
      <c r="B32" s="246"/>
      <c r="C32" s="192"/>
      <c r="D32" s="193"/>
      <c r="E32" s="247"/>
      <c r="F32" s="247"/>
      <c r="G32" s="247"/>
      <c r="H32" s="247"/>
      <c r="I32" s="247"/>
      <c r="J32" s="248"/>
    </row>
    <row r="33" spans="1:10" s="52" customFormat="1" ht="12.75">
      <c r="A33" s="200"/>
      <c r="B33" s="192"/>
      <c r="C33" s="192"/>
      <c r="D33" s="193"/>
      <c r="E33" s="177"/>
      <c r="F33" s="177"/>
      <c r="G33" s="177"/>
      <c r="H33" s="177"/>
      <c r="I33" s="177"/>
      <c r="J33" s="199"/>
    </row>
    <row r="34" spans="1:10" s="52" customFormat="1" ht="12.75">
      <c r="A34" s="200"/>
      <c r="B34" s="192"/>
      <c r="C34" s="192"/>
      <c r="D34" s="193"/>
      <c r="E34" s="177"/>
      <c r="F34" s="177"/>
      <c r="G34" s="177"/>
      <c r="H34" s="177"/>
      <c r="I34" s="177"/>
      <c r="J34" s="199"/>
    </row>
    <row r="35" spans="1:10" s="52" customFormat="1" ht="12.75">
      <c r="A35" s="200"/>
      <c r="B35" s="192"/>
      <c r="C35" s="192"/>
      <c r="D35" s="193"/>
      <c r="E35" s="177"/>
      <c r="F35" s="177"/>
      <c r="G35" s="177"/>
      <c r="H35" s="177"/>
      <c r="I35" s="177"/>
      <c r="J35" s="199"/>
    </row>
    <row r="36" spans="1:10" s="66" customFormat="1" ht="36" customHeight="1">
      <c r="A36" s="196"/>
      <c r="B36" s="326" t="s">
        <v>3</v>
      </c>
      <c r="C36" s="326"/>
      <c r="D36" s="198"/>
      <c r="E36" s="127" t="s">
        <v>15</v>
      </c>
      <c r="F36" s="127" t="s">
        <v>14</v>
      </c>
      <c r="G36" s="127" t="s">
        <v>292</v>
      </c>
      <c r="H36" s="127" t="s">
        <v>291</v>
      </c>
      <c r="I36" s="234" t="s">
        <v>348</v>
      </c>
      <c r="J36" s="127" t="s">
        <v>0</v>
      </c>
    </row>
    <row r="37" spans="1:10" s="53" customFormat="1" ht="12.75">
      <c r="A37" s="327">
        <v>3000</v>
      </c>
      <c r="B37" s="321" t="s">
        <v>4</v>
      </c>
      <c r="C37" s="330"/>
      <c r="D37" s="330"/>
      <c r="E37" s="321"/>
      <c r="F37" s="321"/>
      <c r="G37" s="321"/>
      <c r="H37" s="321"/>
      <c r="I37" s="321"/>
      <c r="J37" s="321"/>
    </row>
    <row r="38" spans="1:10" ht="15.75" customHeight="1">
      <c r="A38" s="327"/>
      <c r="B38" s="322" t="s">
        <v>15</v>
      </c>
      <c r="C38" s="323"/>
      <c r="D38" s="324"/>
      <c r="E38" s="131">
        <v>236</v>
      </c>
      <c r="F38" s="131">
        <v>0</v>
      </c>
      <c r="G38" s="131">
        <v>0</v>
      </c>
      <c r="H38" s="131">
        <v>0</v>
      </c>
      <c r="I38" s="131">
        <v>0</v>
      </c>
      <c r="J38" s="71">
        <f aca="true" t="shared" si="5" ref="J38:J46">ROUND(SUM(E38:I38),0)</f>
        <v>236</v>
      </c>
    </row>
    <row r="39" spans="1:10" ht="15.75" customHeight="1">
      <c r="A39" s="327"/>
      <c r="B39" s="322" t="s">
        <v>14</v>
      </c>
      <c r="C39" s="323"/>
      <c r="D39" s="324"/>
      <c r="E39" s="131">
        <v>0</v>
      </c>
      <c r="F39" s="131">
        <v>60544</v>
      </c>
      <c r="G39" s="131">
        <v>0</v>
      </c>
      <c r="H39" s="131">
        <v>0</v>
      </c>
      <c r="I39" s="131">
        <v>0</v>
      </c>
      <c r="J39" s="71">
        <f t="shared" si="5"/>
        <v>60544</v>
      </c>
    </row>
    <row r="40" spans="1:10" ht="15.75" customHeight="1">
      <c r="A40" s="327"/>
      <c r="B40" s="250" t="s">
        <v>373</v>
      </c>
      <c r="C40" s="229"/>
      <c r="D40" s="230"/>
      <c r="E40" s="131">
        <v>0</v>
      </c>
      <c r="F40" s="131">
        <v>0</v>
      </c>
      <c r="G40" s="131">
        <v>397347</v>
      </c>
      <c r="H40" s="131">
        <v>0</v>
      </c>
      <c r="I40" s="131">
        <v>0</v>
      </c>
      <c r="J40" s="71">
        <f t="shared" si="5"/>
        <v>397347</v>
      </c>
    </row>
    <row r="41" spans="1:10" ht="15.75" customHeight="1">
      <c r="A41" s="327"/>
      <c r="B41" s="250" t="s">
        <v>291</v>
      </c>
      <c r="C41" s="240"/>
      <c r="D41" s="241"/>
      <c r="E41" s="131">
        <v>0</v>
      </c>
      <c r="F41" s="131">
        <v>0</v>
      </c>
      <c r="G41" s="131">
        <v>0</v>
      </c>
      <c r="H41" s="131">
        <v>3527</v>
      </c>
      <c r="I41" s="131">
        <v>0</v>
      </c>
      <c r="J41" s="71">
        <f>ROUND(SUM(E41:I41),0)</f>
        <v>3527</v>
      </c>
    </row>
    <row r="42" spans="1:10" ht="15.75" customHeight="1">
      <c r="A42" s="327"/>
      <c r="B42" s="250" t="s">
        <v>374</v>
      </c>
      <c r="C42" s="236"/>
      <c r="D42" s="237"/>
      <c r="E42" s="131">
        <v>0</v>
      </c>
      <c r="F42" s="131">
        <v>0</v>
      </c>
      <c r="G42" s="131">
        <v>0</v>
      </c>
      <c r="H42" s="131">
        <v>0</v>
      </c>
      <c r="I42" s="131">
        <v>378</v>
      </c>
      <c r="J42" s="71">
        <f>ROUND(SUM(E42:I42),0)</f>
        <v>378</v>
      </c>
    </row>
    <row r="43" spans="1:10" ht="15.75" customHeight="1">
      <c r="A43" s="327"/>
      <c r="B43" s="322"/>
      <c r="C43" s="323"/>
      <c r="D43" s="324"/>
      <c r="E43" s="131">
        <v>0</v>
      </c>
      <c r="F43" s="131">
        <v>0</v>
      </c>
      <c r="G43" s="131">
        <v>0</v>
      </c>
      <c r="H43" s="131">
        <v>0</v>
      </c>
      <c r="I43" s="131">
        <v>0</v>
      </c>
      <c r="J43" s="71">
        <f t="shared" si="5"/>
        <v>0</v>
      </c>
    </row>
    <row r="44" spans="1:10" ht="15.75" customHeight="1">
      <c r="A44" s="327"/>
      <c r="B44" s="322"/>
      <c r="C44" s="323"/>
      <c r="D44" s="324"/>
      <c r="E44" s="131">
        <v>0</v>
      </c>
      <c r="F44" s="131">
        <v>0</v>
      </c>
      <c r="G44" s="131">
        <v>0</v>
      </c>
      <c r="H44" s="131">
        <v>0</v>
      </c>
      <c r="I44" s="131">
        <v>0</v>
      </c>
      <c r="J44" s="71">
        <f t="shared" si="5"/>
        <v>0</v>
      </c>
    </row>
    <row r="45" spans="1:10" ht="15.75" customHeight="1">
      <c r="A45" s="327"/>
      <c r="B45" s="322"/>
      <c r="C45" s="323"/>
      <c r="D45" s="324"/>
      <c r="E45" s="131">
        <v>0</v>
      </c>
      <c r="F45" s="131">
        <v>0</v>
      </c>
      <c r="G45" s="131">
        <v>0</v>
      </c>
      <c r="H45" s="131">
        <v>0</v>
      </c>
      <c r="I45" s="131">
        <v>0</v>
      </c>
      <c r="J45" s="71">
        <f t="shared" si="5"/>
        <v>0</v>
      </c>
    </row>
    <row r="46" spans="1:10" ht="15.75" customHeight="1">
      <c r="A46" s="327"/>
      <c r="B46" s="322"/>
      <c r="C46" s="323"/>
      <c r="D46" s="324"/>
      <c r="E46" s="131">
        <v>0</v>
      </c>
      <c r="F46" s="131">
        <v>0</v>
      </c>
      <c r="G46" s="131">
        <v>0</v>
      </c>
      <c r="H46" s="131">
        <v>0</v>
      </c>
      <c r="I46" s="131">
        <v>0</v>
      </c>
      <c r="J46" s="71">
        <f t="shared" si="5"/>
        <v>0</v>
      </c>
    </row>
    <row r="47" spans="1:10" ht="12.75">
      <c r="A47" s="327"/>
      <c r="B47" s="188"/>
      <c r="C47" s="194"/>
      <c r="D47" s="195" t="s">
        <v>10</v>
      </c>
      <c r="E47" s="190">
        <f aca="true" t="shared" si="6" ref="E47:J47">ROUND(SUM(E38:E46),0)</f>
        <v>236</v>
      </c>
      <c r="F47" s="70">
        <f t="shared" si="6"/>
        <v>60544</v>
      </c>
      <c r="G47" s="70">
        <f t="shared" si="6"/>
        <v>397347</v>
      </c>
      <c r="H47" s="70">
        <f t="shared" si="6"/>
        <v>3527</v>
      </c>
      <c r="I47" s="70">
        <f t="shared" si="6"/>
        <v>378</v>
      </c>
      <c r="J47" s="187">
        <f t="shared" si="6"/>
        <v>462032</v>
      </c>
    </row>
    <row r="48" spans="1:10" s="52" customFormat="1" ht="12.75">
      <c r="A48" s="327">
        <v>4000</v>
      </c>
      <c r="B48" s="321" t="s">
        <v>9</v>
      </c>
      <c r="C48" s="321"/>
      <c r="D48" s="321"/>
      <c r="E48" s="321"/>
      <c r="F48" s="321"/>
      <c r="G48" s="321"/>
      <c r="H48" s="321"/>
      <c r="I48" s="321"/>
      <c r="J48" s="321"/>
    </row>
    <row r="49" spans="1:10" ht="15.75" customHeight="1">
      <c r="A49" s="327"/>
      <c r="B49" s="314" t="s">
        <v>376</v>
      </c>
      <c r="C49" s="325"/>
      <c r="D49" s="315"/>
      <c r="E49" s="131">
        <v>8000</v>
      </c>
      <c r="F49" s="131">
        <v>0</v>
      </c>
      <c r="G49" s="131">
        <v>8000</v>
      </c>
      <c r="H49" s="131">
        <v>10000</v>
      </c>
      <c r="I49" s="131">
        <v>0</v>
      </c>
      <c r="J49" s="71">
        <f>ROUND(SUM(E49:I49),0)</f>
        <v>26000</v>
      </c>
    </row>
    <row r="50" spans="1:10" ht="15.75" customHeight="1">
      <c r="A50" s="327"/>
      <c r="B50" s="250" t="s">
        <v>364</v>
      </c>
      <c r="C50" s="236"/>
      <c r="D50" s="237"/>
      <c r="E50" s="131">
        <v>0</v>
      </c>
      <c r="F50" s="131">
        <v>3000</v>
      </c>
      <c r="G50" s="131">
        <v>10000</v>
      </c>
      <c r="H50" s="131">
        <v>0</v>
      </c>
      <c r="I50" s="131">
        <v>0</v>
      </c>
      <c r="J50" s="71">
        <f>ROUND(SUM(E50:I50),0)</f>
        <v>13000</v>
      </c>
    </row>
    <row r="51" spans="1:10" ht="15.75" customHeight="1">
      <c r="A51" s="327"/>
      <c r="B51" s="250" t="s">
        <v>365</v>
      </c>
      <c r="C51" s="231"/>
      <c r="D51" s="232"/>
      <c r="E51" s="131">
        <v>0</v>
      </c>
      <c r="F51" s="131">
        <v>0</v>
      </c>
      <c r="G51" s="131">
        <v>5000</v>
      </c>
      <c r="H51" s="131">
        <v>0</v>
      </c>
      <c r="I51" s="131">
        <v>0</v>
      </c>
      <c r="J51" s="71">
        <f>ROUND(SUM(E51:I51),0)</f>
        <v>5000</v>
      </c>
    </row>
    <row r="52" spans="1:10" ht="15.75" customHeight="1">
      <c r="A52" s="327"/>
      <c r="B52" s="322" t="s">
        <v>366</v>
      </c>
      <c r="C52" s="323"/>
      <c r="D52" s="324"/>
      <c r="E52" s="131">
        <v>6688</v>
      </c>
      <c r="F52" s="131">
        <v>0</v>
      </c>
      <c r="G52" s="131">
        <v>0</v>
      </c>
      <c r="H52" s="131">
        <v>4000</v>
      </c>
      <c r="I52" s="131">
        <v>0</v>
      </c>
      <c r="J52" s="71">
        <f>ROUND(SUM(E52:I52),0)</f>
        <v>10688</v>
      </c>
    </row>
    <row r="53" spans="1:10" ht="12.75">
      <c r="A53" s="328"/>
      <c r="B53" s="188"/>
      <c r="C53" s="194"/>
      <c r="D53" s="195" t="s">
        <v>10</v>
      </c>
      <c r="E53" s="197">
        <f aca="true" t="shared" si="7" ref="E53:J53">ROUND(SUM(E49:E52),0)</f>
        <v>14688</v>
      </c>
      <c r="F53" s="197">
        <f t="shared" si="7"/>
        <v>3000</v>
      </c>
      <c r="G53" s="197">
        <f t="shared" si="7"/>
        <v>23000</v>
      </c>
      <c r="H53" s="197">
        <f t="shared" si="7"/>
        <v>14000</v>
      </c>
      <c r="I53" s="197">
        <f t="shared" si="7"/>
        <v>0</v>
      </c>
      <c r="J53" s="197">
        <f t="shared" si="7"/>
        <v>54688</v>
      </c>
    </row>
    <row r="54" spans="1:10" s="53" customFormat="1" ht="12.75">
      <c r="A54" s="327">
        <v>5000</v>
      </c>
      <c r="B54" s="330" t="s">
        <v>208</v>
      </c>
      <c r="C54" s="330"/>
      <c r="D54" s="330"/>
      <c r="E54" s="321"/>
      <c r="F54" s="321"/>
      <c r="G54" s="321"/>
      <c r="H54" s="321"/>
      <c r="I54" s="321"/>
      <c r="J54" s="321"/>
    </row>
    <row r="55" spans="1:10" s="49" customFormat="1" ht="15.75" customHeight="1">
      <c r="A55" s="327"/>
      <c r="B55" s="316" t="s">
        <v>368</v>
      </c>
      <c r="C55" s="317"/>
      <c r="D55" s="318"/>
      <c r="E55" s="131">
        <v>0</v>
      </c>
      <c r="F55" s="131">
        <v>0</v>
      </c>
      <c r="G55" s="131">
        <v>150949</v>
      </c>
      <c r="H55" s="131">
        <v>0</v>
      </c>
      <c r="I55" s="131">
        <v>0</v>
      </c>
      <c r="J55" s="71">
        <f>ROUND(SUM(E55:I55),0)</f>
        <v>150949</v>
      </c>
    </row>
    <row r="56" spans="1:10" s="49" customFormat="1" ht="15.75" customHeight="1">
      <c r="A56" s="327"/>
      <c r="B56" s="252" t="s">
        <v>367</v>
      </c>
      <c r="C56" s="242"/>
      <c r="D56" s="243"/>
      <c r="E56" s="131">
        <v>0</v>
      </c>
      <c r="F56" s="131">
        <v>0</v>
      </c>
      <c r="G56" s="131">
        <v>3250</v>
      </c>
      <c r="H56" s="131">
        <v>0</v>
      </c>
      <c r="I56" s="131">
        <v>0</v>
      </c>
      <c r="J56" s="71">
        <f>ROUND(SUM(E56:I56),0)</f>
        <v>3250</v>
      </c>
    </row>
    <row r="57" spans="1:10" s="49" customFormat="1" ht="15.75" customHeight="1">
      <c r="A57" s="327"/>
      <c r="B57" s="252" t="s">
        <v>369</v>
      </c>
      <c r="C57" s="238"/>
      <c r="D57" s="239"/>
      <c r="E57" s="131">
        <v>0</v>
      </c>
      <c r="F57" s="131">
        <v>50646</v>
      </c>
      <c r="G57" s="131">
        <v>0</v>
      </c>
      <c r="H57" s="131">
        <v>0</v>
      </c>
      <c r="I57" s="131">
        <v>0</v>
      </c>
      <c r="J57" s="71">
        <f>ROUND(SUM(E57:I57),0)</f>
        <v>50646</v>
      </c>
    </row>
    <row r="58" spans="1:10" s="49" customFormat="1" ht="15.75" customHeight="1">
      <c r="A58" s="327"/>
      <c r="B58" s="252" t="s">
        <v>370</v>
      </c>
      <c r="C58" s="238"/>
      <c r="D58" s="239"/>
      <c r="E58" s="131">
        <v>13768</v>
      </c>
      <c r="F58" s="131">
        <v>0</v>
      </c>
      <c r="G58" s="131"/>
      <c r="H58" s="131">
        <v>0</v>
      </c>
      <c r="I58" s="131">
        <v>0</v>
      </c>
      <c r="J58" s="71">
        <f>ROUND(SUM(E58:I58),0)</f>
        <v>13768</v>
      </c>
    </row>
    <row r="59" spans="1:10" ht="15.75" customHeight="1">
      <c r="A59" s="327"/>
      <c r="B59" s="322" t="s">
        <v>371</v>
      </c>
      <c r="C59" s="323"/>
      <c r="D59" s="324"/>
      <c r="E59" s="131">
        <v>0</v>
      </c>
      <c r="F59" s="131">
        <v>0</v>
      </c>
      <c r="G59" s="131">
        <v>15000</v>
      </c>
      <c r="H59" s="131">
        <v>0</v>
      </c>
      <c r="I59" s="131">
        <v>0</v>
      </c>
      <c r="J59" s="71">
        <f>ROUND(SUM(E59:I59),0)</f>
        <v>15000</v>
      </c>
    </row>
    <row r="60" spans="1:10" ht="12.75">
      <c r="A60" s="328"/>
      <c r="B60" s="188"/>
      <c r="C60" s="194"/>
      <c r="D60" s="195" t="s">
        <v>10</v>
      </c>
      <c r="E60" s="190">
        <f aca="true" t="shared" si="8" ref="E60:J60">ROUND(SUM(E55:E59),0)</f>
        <v>13768</v>
      </c>
      <c r="F60" s="190">
        <f t="shared" si="8"/>
        <v>50646</v>
      </c>
      <c r="G60" s="190">
        <f t="shared" si="8"/>
        <v>169199</v>
      </c>
      <c r="H60" s="190">
        <f t="shared" si="8"/>
        <v>0</v>
      </c>
      <c r="I60" s="190">
        <f t="shared" si="8"/>
        <v>0</v>
      </c>
      <c r="J60" s="190">
        <f t="shared" si="8"/>
        <v>233613</v>
      </c>
    </row>
    <row r="61" spans="1:10" s="52" customFormat="1" ht="12.75">
      <c r="A61" s="327">
        <v>6000</v>
      </c>
      <c r="B61" s="321" t="s">
        <v>5</v>
      </c>
      <c r="C61" s="321"/>
      <c r="D61" s="321"/>
      <c r="E61" s="321"/>
      <c r="F61" s="321"/>
      <c r="G61" s="321"/>
      <c r="H61" s="321"/>
      <c r="I61" s="321"/>
      <c r="J61" s="321"/>
    </row>
    <row r="62" spans="1:10" ht="15.75" customHeight="1">
      <c r="A62" s="327"/>
      <c r="B62" s="322"/>
      <c r="C62" s="323"/>
      <c r="D62" s="324"/>
      <c r="E62" s="131">
        <v>0</v>
      </c>
      <c r="F62" s="131">
        <v>0</v>
      </c>
      <c r="G62" s="131">
        <v>0</v>
      </c>
      <c r="H62" s="131">
        <v>0</v>
      </c>
      <c r="I62" s="131">
        <v>0</v>
      </c>
      <c r="J62" s="71">
        <f>ROUND(SUM(E62:I62),0)</f>
        <v>0</v>
      </c>
    </row>
    <row r="63" spans="1:10" ht="15.75" customHeight="1">
      <c r="A63" s="327"/>
      <c r="B63" s="322"/>
      <c r="C63" s="323"/>
      <c r="D63" s="324"/>
      <c r="E63" s="131">
        <v>0</v>
      </c>
      <c r="F63" s="131">
        <v>0</v>
      </c>
      <c r="G63" s="131">
        <v>0</v>
      </c>
      <c r="H63" s="131">
        <v>0</v>
      </c>
      <c r="I63" s="131">
        <v>0</v>
      </c>
      <c r="J63" s="71">
        <f>ROUND(SUM(E63:I63),0)</f>
        <v>0</v>
      </c>
    </row>
    <row r="64" spans="1:10" ht="12.75">
      <c r="A64" s="327"/>
      <c r="B64" s="188"/>
      <c r="C64" s="194"/>
      <c r="D64" s="195" t="s">
        <v>10</v>
      </c>
      <c r="E64" s="190">
        <f aca="true" t="shared" si="9" ref="E64:J64">ROUND(SUM(E62:E63),0)</f>
        <v>0</v>
      </c>
      <c r="F64" s="190">
        <f t="shared" si="9"/>
        <v>0</v>
      </c>
      <c r="G64" s="190">
        <f t="shared" si="9"/>
        <v>0</v>
      </c>
      <c r="H64" s="190">
        <f t="shared" si="9"/>
        <v>0</v>
      </c>
      <c r="I64" s="190">
        <f t="shared" si="9"/>
        <v>0</v>
      </c>
      <c r="J64" s="190">
        <f t="shared" si="9"/>
        <v>0</v>
      </c>
    </row>
    <row r="65" spans="1:10" s="53" customFormat="1" ht="12.75">
      <c r="A65" s="327">
        <v>7000</v>
      </c>
      <c r="B65" s="321" t="s">
        <v>8</v>
      </c>
      <c r="C65" s="321"/>
      <c r="D65" s="321"/>
      <c r="E65" s="321"/>
      <c r="F65" s="321"/>
      <c r="G65" s="321"/>
      <c r="H65" s="321"/>
      <c r="I65" s="321"/>
      <c r="J65" s="321"/>
    </row>
    <row r="66" spans="1:10" ht="15.75" customHeight="1">
      <c r="A66" s="327"/>
      <c r="B66" s="322"/>
      <c r="C66" s="323"/>
      <c r="D66" s="324"/>
      <c r="E66" s="131">
        <v>0</v>
      </c>
      <c r="F66" s="131">
        <v>0</v>
      </c>
      <c r="G66" s="131">
        <v>0</v>
      </c>
      <c r="H66" s="131">
        <v>0</v>
      </c>
      <c r="I66" s="131">
        <v>0</v>
      </c>
      <c r="J66" s="71">
        <f>ROUND(SUM(E66:I66),0)</f>
        <v>0</v>
      </c>
    </row>
    <row r="67" spans="1:10" ht="15.75" customHeight="1">
      <c r="A67" s="327"/>
      <c r="B67" s="322"/>
      <c r="C67" s="323"/>
      <c r="D67" s="324"/>
      <c r="E67" s="131">
        <v>0</v>
      </c>
      <c r="F67" s="131">
        <v>0</v>
      </c>
      <c r="G67" s="131">
        <v>0</v>
      </c>
      <c r="H67" s="131">
        <v>0</v>
      </c>
      <c r="I67" s="131">
        <v>0</v>
      </c>
      <c r="J67" s="71">
        <f>ROUND(SUM(E67:I67),0)</f>
        <v>0</v>
      </c>
    </row>
    <row r="68" spans="1:10" ht="12.75">
      <c r="A68" s="327"/>
      <c r="B68" s="188"/>
      <c r="C68" s="194"/>
      <c r="D68" s="195" t="s">
        <v>10</v>
      </c>
      <c r="E68" s="190">
        <f aca="true" t="shared" si="10" ref="E68:J68">ROUND(SUM(E66:E67),0)</f>
        <v>0</v>
      </c>
      <c r="F68" s="190">
        <f t="shared" si="10"/>
        <v>0</v>
      </c>
      <c r="G68" s="190">
        <f t="shared" si="10"/>
        <v>0</v>
      </c>
      <c r="H68" s="190">
        <f t="shared" si="10"/>
        <v>0</v>
      </c>
      <c r="I68" s="190">
        <f t="shared" si="10"/>
        <v>0</v>
      </c>
      <c r="J68" s="190">
        <f t="shared" si="10"/>
        <v>0</v>
      </c>
    </row>
    <row r="69" spans="1:10" s="49" customFormat="1" ht="12.75">
      <c r="A69" s="200"/>
      <c r="B69" s="192"/>
      <c r="C69" s="192"/>
      <c r="D69" s="193"/>
      <c r="E69" s="177"/>
      <c r="F69" s="177"/>
      <c r="G69" s="177"/>
      <c r="H69" s="177"/>
      <c r="I69" s="177"/>
      <c r="J69" s="199"/>
    </row>
    <row r="70" spans="1:10" ht="12.75">
      <c r="A70" s="185"/>
      <c r="B70" s="186"/>
      <c r="C70" s="186"/>
      <c r="D70" s="186" t="s">
        <v>288</v>
      </c>
      <c r="E70" s="70">
        <f>SUM(E18+E31+E47+E53+E60+E64+E68)</f>
        <v>43692</v>
      </c>
      <c r="F70" s="70">
        <f>SUM(F18+F31+F47+F53+F60+F64+F68)</f>
        <v>237457</v>
      </c>
      <c r="G70" s="70">
        <f>SUM(G18+G31+G47+G53+G60+G64+G68)</f>
        <v>1628950</v>
      </c>
      <c r="H70" s="70">
        <f>SUM(H18+H31+H47+H53+H60+H64+H68)</f>
        <v>38527</v>
      </c>
      <c r="I70" s="70">
        <f>SUM(I18+I31+I47+I53+I60+I64+I68)</f>
        <v>8662</v>
      </c>
      <c r="J70" s="201"/>
    </row>
    <row r="71" spans="1:10" ht="13.5" customHeight="1">
      <c r="A71" s="202"/>
      <c r="B71" s="203"/>
      <c r="C71" s="203"/>
      <c r="D71" s="205" t="s">
        <v>289</v>
      </c>
      <c r="E71" s="72"/>
      <c r="F71" s="72"/>
      <c r="G71" s="72"/>
      <c r="H71" s="72"/>
      <c r="I71" s="72"/>
      <c r="J71" s="70">
        <f>SUM(J18+J31+J47+J53+J60+J64+J68)</f>
        <v>1957288</v>
      </c>
    </row>
    <row r="72" spans="1:10" ht="13.5" customHeight="1">
      <c r="A72" s="176"/>
      <c r="B72" s="51"/>
      <c r="C72" s="51"/>
      <c r="D72" s="51"/>
      <c r="E72" s="51"/>
      <c r="F72" s="51"/>
      <c r="G72" s="51"/>
      <c r="H72" s="51"/>
      <c r="I72" s="51"/>
      <c r="J72" s="177"/>
    </row>
    <row r="74" spans="1:10" ht="17.25" customHeight="1">
      <c r="A74" s="329" t="s">
        <v>310</v>
      </c>
      <c r="B74" s="329"/>
      <c r="C74" s="329"/>
      <c r="D74" s="329"/>
      <c r="E74" s="329"/>
      <c r="F74" s="329"/>
      <c r="G74" s="329"/>
      <c r="H74" s="329"/>
      <c r="I74" s="329"/>
      <c r="J74" s="329"/>
    </row>
    <row r="75" spans="1:10" s="204" customFormat="1" ht="17.25" customHeight="1">
      <c r="A75" s="80"/>
      <c r="B75" s="80"/>
      <c r="C75" s="80"/>
      <c r="D75" s="320" t="s">
        <v>304</v>
      </c>
      <c r="E75" s="320"/>
      <c r="F75" s="320"/>
      <c r="G75" s="320"/>
      <c r="H75" s="320"/>
      <c r="I75" s="80"/>
      <c r="J75" s="80"/>
    </row>
    <row r="76" spans="1:10" ht="17.25" customHeight="1">
      <c r="A76" s="59"/>
      <c r="B76" s="59"/>
      <c r="C76" s="59"/>
      <c r="D76" s="333" t="s">
        <v>311</v>
      </c>
      <c r="E76" s="333"/>
      <c r="F76" s="206"/>
      <c r="G76" s="206"/>
      <c r="H76" s="212"/>
      <c r="I76" s="59"/>
      <c r="J76" s="59"/>
    </row>
    <row r="77" spans="1:10" ht="11.25" customHeight="1">
      <c r="A77" s="59"/>
      <c r="B77" s="59"/>
      <c r="C77" s="59"/>
      <c r="D77" s="244"/>
      <c r="E77" s="244"/>
      <c r="F77" s="206"/>
      <c r="G77" s="206"/>
      <c r="H77" s="212"/>
      <c r="I77" s="59"/>
      <c r="J77" s="59"/>
    </row>
    <row r="78" spans="1:10" s="49" customFormat="1" ht="56.25" customHeight="1">
      <c r="A78" s="313" t="s">
        <v>350</v>
      </c>
      <c r="B78" s="313"/>
      <c r="C78" s="313"/>
      <c r="D78" s="313"/>
      <c r="E78" s="313"/>
      <c r="F78" s="313"/>
      <c r="G78" s="313"/>
      <c r="H78" s="313"/>
      <c r="I78" s="313"/>
      <c r="J78" s="313"/>
    </row>
    <row r="79" spans="1:10" ht="33" customHeight="1">
      <c r="A79" s="319" t="s">
        <v>222</v>
      </c>
      <c r="B79" s="319"/>
      <c r="C79" s="319"/>
      <c r="D79" s="319"/>
      <c r="E79" s="319"/>
      <c r="F79" s="319"/>
      <c r="G79" s="319"/>
      <c r="H79" s="319"/>
      <c r="I79" s="319"/>
      <c r="J79" s="319"/>
    </row>
    <row r="80" s="49" customFormat="1" ht="11.25" customHeight="1"/>
    <row r="81" spans="1:10" ht="327" customHeight="1">
      <c r="A81" s="291" t="s">
        <v>349</v>
      </c>
      <c r="B81" s="291"/>
      <c r="C81" s="291"/>
      <c r="D81" s="291"/>
      <c r="E81" s="291"/>
      <c r="F81" s="291"/>
      <c r="G81" s="291"/>
      <c r="H81" s="291"/>
      <c r="I81" s="291"/>
      <c r="J81" s="291"/>
    </row>
    <row r="82" spans="1:10" ht="55.5" customHeight="1">
      <c r="A82" s="319" t="s">
        <v>323</v>
      </c>
      <c r="B82" s="319"/>
      <c r="C82" s="319"/>
      <c r="D82" s="319"/>
      <c r="E82" s="319"/>
      <c r="F82" s="319"/>
      <c r="G82" s="319"/>
      <c r="H82" s="319"/>
      <c r="I82" s="319"/>
      <c r="J82" s="319"/>
    </row>
  </sheetData>
  <sheetProtection password="C120" sheet="1" formatCells="0" insertRows="0" deleteRows="0"/>
  <mergeCells count="57">
    <mergeCell ref="A1:C1"/>
    <mergeCell ref="A2:C2"/>
    <mergeCell ref="A3:C3"/>
    <mergeCell ref="A48:A53"/>
    <mergeCell ref="A4:C4"/>
    <mergeCell ref="B19:C19"/>
    <mergeCell ref="B39:D39"/>
    <mergeCell ref="A7:J7"/>
    <mergeCell ref="A19:A31"/>
    <mergeCell ref="B15:C15"/>
    <mergeCell ref="A79:J79"/>
    <mergeCell ref="A65:A68"/>
    <mergeCell ref="B8:C8"/>
    <mergeCell ref="B10:C10"/>
    <mergeCell ref="A9:A18"/>
    <mergeCell ref="D76:E76"/>
    <mergeCell ref="B62:D62"/>
    <mergeCell ref="B30:C30"/>
    <mergeCell ref="B16:C16"/>
    <mergeCell ref="B38:D38"/>
    <mergeCell ref="A61:A64"/>
    <mergeCell ref="B48:J48"/>
    <mergeCell ref="A54:A60"/>
    <mergeCell ref="A74:J74"/>
    <mergeCell ref="A37:A47"/>
    <mergeCell ref="B63:D63"/>
    <mergeCell ref="B37:J37"/>
    <mergeCell ref="B66:D66"/>
    <mergeCell ref="B54:J54"/>
    <mergeCell ref="B44:D44"/>
    <mergeCell ref="B20:C20"/>
    <mergeCell ref="B43:D43"/>
    <mergeCell ref="B52:D52"/>
    <mergeCell ref="B28:C28"/>
    <mergeCell ref="B24:C24"/>
    <mergeCell ref="B25:C25"/>
    <mergeCell ref="B36:C36"/>
    <mergeCell ref="A82:J82"/>
    <mergeCell ref="D75:H75"/>
    <mergeCell ref="A81:J81"/>
    <mergeCell ref="B65:J65"/>
    <mergeCell ref="B45:D45"/>
    <mergeCell ref="B67:D67"/>
    <mergeCell ref="B46:D46"/>
    <mergeCell ref="B59:D59"/>
    <mergeCell ref="B61:J61"/>
    <mergeCell ref="B49:D49"/>
    <mergeCell ref="A78:J78"/>
    <mergeCell ref="B11:C11"/>
    <mergeCell ref="B12:C12"/>
    <mergeCell ref="B13:C13"/>
    <mergeCell ref="B14:C14"/>
    <mergeCell ref="B22:C22"/>
    <mergeCell ref="B23:C23"/>
    <mergeCell ref="B55:D55"/>
    <mergeCell ref="B17:C17"/>
    <mergeCell ref="B21:C21"/>
  </mergeCells>
  <dataValidations count="1">
    <dataValidation type="whole" showInputMessage="1" showErrorMessage="1" errorTitle="Whole Numbers Only" error="Please enter whole numbers only." sqref="E62:I63 E66:I67 E10:I17 E20:I30 E49:I52 E38:I46 E55:I59">
      <formula1>0</formula1>
      <formula2>1000000000</formula2>
    </dataValidation>
  </dataValidations>
  <printOptions horizontalCentered="1"/>
  <pageMargins left="0" right="0" top="0" bottom="0" header="0.17" footer="0"/>
  <pageSetup horizontalDpi="600" verticalDpi="600" orientation="landscape" r:id="rId1"/>
  <headerFooter>
    <oddFooter>&amp;L&amp;8SSSP 2014-15 Budget Plan
(9/23/14)&amp;C&amp;8Date Printed
&amp;D&amp;R&amp;8Page &amp;P of &amp;N</oddFooter>
  </headerFooter>
  <rowBreaks count="1" manualBreakCount="1">
    <brk id="72" max="255" man="1"/>
  </rowBreaks>
  <ignoredErrors>
    <ignoredError sqref="J20" formulaRange="1"/>
  </ignoredErrors>
</worksheet>
</file>

<file path=xl/worksheets/sheet5.xml><?xml version="1.0" encoding="utf-8"?>
<worksheet xmlns="http://schemas.openxmlformats.org/spreadsheetml/2006/main" xmlns:r="http://schemas.openxmlformats.org/officeDocument/2006/relationships">
  <sheetPr codeName="Sheet10">
    <pageSetUpPr fitToPage="1"/>
  </sheetPr>
  <dimension ref="A1:M82"/>
  <sheetViews>
    <sheetView showGridLines="0" view="pageLayout" zoomScale="80" zoomScalePageLayoutView="80" workbookViewId="0" topLeftCell="A1">
      <selection activeCell="G48" sqref="G48"/>
    </sheetView>
  </sheetViews>
  <sheetFormatPr defaultColWidth="2.7109375" defaultRowHeight="12.75"/>
  <cols>
    <col min="1" max="1" width="7.28125" style="40" customWidth="1"/>
    <col min="2" max="2" width="3.8515625" style="40" customWidth="1"/>
    <col min="3" max="3" width="29.8515625" style="40" customWidth="1"/>
    <col min="4" max="4" width="9.421875" style="40" customWidth="1"/>
    <col min="5" max="7" width="10.28125" style="40" customWidth="1"/>
    <col min="8" max="8" width="9.7109375" style="40" customWidth="1"/>
    <col min="9" max="9" width="11.00390625" style="40" customWidth="1"/>
    <col min="10" max="10" width="10.140625" style="40" customWidth="1"/>
    <col min="11" max="11" width="11.00390625" style="40" customWidth="1"/>
    <col min="12" max="13" width="11.28125" style="40" customWidth="1"/>
    <col min="14" max="16384" width="2.7109375" style="40" customWidth="1"/>
  </cols>
  <sheetData>
    <row r="1" spans="1:13" s="61" customFormat="1" ht="15">
      <c r="A1" s="350" t="str">
        <f>'Part I Funding'!B1</f>
        <v>2014-15</v>
      </c>
      <c r="B1" s="351"/>
      <c r="C1" s="352"/>
      <c r="D1" s="60"/>
      <c r="E1" s="60"/>
      <c r="H1" s="39"/>
      <c r="I1" s="39"/>
      <c r="J1" s="39"/>
      <c r="K1" s="39"/>
      <c r="L1" s="39"/>
      <c r="M1" s="74"/>
    </row>
    <row r="2" spans="1:13" ht="15">
      <c r="A2" s="353" t="str">
        <f>'Part I Funding'!B2</f>
        <v>Riverside CCD</v>
      </c>
      <c r="B2" s="354"/>
      <c r="C2" s="355"/>
      <c r="D2" s="62"/>
      <c r="E2" s="62"/>
      <c r="H2" s="39"/>
      <c r="I2" s="39"/>
      <c r="J2" s="39"/>
      <c r="K2" s="39"/>
      <c r="L2" s="39"/>
      <c r="M2" s="75"/>
    </row>
    <row r="3" spans="1:13" ht="15">
      <c r="A3" s="356" t="str">
        <f>'Part I Funding'!B3</f>
        <v>Riverside College</v>
      </c>
      <c r="B3" s="357"/>
      <c r="C3" s="358"/>
      <c r="E3" s="63"/>
      <c r="F3" s="63"/>
      <c r="M3" s="53"/>
    </row>
    <row r="4" spans="1:13" ht="15">
      <c r="A4" s="359" t="str">
        <f>'Part I Funding'!B4</f>
        <v>CREDIT</v>
      </c>
      <c r="B4" s="360"/>
      <c r="C4" s="361"/>
      <c r="D4" s="63"/>
      <c r="E4" s="63"/>
      <c r="F4" s="63"/>
      <c r="G4" s="64"/>
      <c r="H4" s="64"/>
      <c r="I4" s="64"/>
      <c r="J4" s="64"/>
      <c r="K4" s="64"/>
      <c r="L4" s="64"/>
      <c r="M4" s="65"/>
    </row>
    <row r="5" spans="1:13" ht="3.75" customHeight="1">
      <c r="A5" s="60"/>
      <c r="B5" s="43"/>
      <c r="C5" s="63"/>
      <c r="D5" s="63"/>
      <c r="E5" s="63"/>
      <c r="F5" s="63"/>
      <c r="G5" s="64"/>
      <c r="H5" s="64"/>
      <c r="I5" s="64"/>
      <c r="J5" s="64"/>
      <c r="K5" s="64"/>
      <c r="L5" s="64"/>
      <c r="M5" s="65"/>
    </row>
    <row r="6" spans="1:13" ht="13.5">
      <c r="A6" s="79" t="s">
        <v>312</v>
      </c>
      <c r="B6" s="43"/>
      <c r="C6" s="63"/>
      <c r="D6" s="63"/>
      <c r="E6" s="63"/>
      <c r="F6" s="63"/>
      <c r="G6" s="64"/>
      <c r="H6" s="64"/>
      <c r="I6" s="64"/>
      <c r="J6" s="64"/>
      <c r="K6" s="64"/>
      <c r="L6" s="64"/>
      <c r="M6" s="65"/>
    </row>
    <row r="7" spans="1:13" ht="26.25" customHeight="1">
      <c r="A7" s="362" t="s">
        <v>313</v>
      </c>
      <c r="B7" s="362"/>
      <c r="C7" s="362"/>
      <c r="D7" s="362"/>
      <c r="E7" s="362"/>
      <c r="F7" s="362"/>
      <c r="G7" s="362"/>
      <c r="H7" s="362"/>
      <c r="I7" s="362"/>
      <c r="J7" s="362"/>
      <c r="K7" s="362"/>
      <c r="L7" s="362"/>
      <c r="M7" s="362"/>
    </row>
    <row r="8" spans="1:13" s="66" customFormat="1" ht="54" customHeight="1">
      <c r="A8" s="128"/>
      <c r="B8" s="363" t="s">
        <v>3</v>
      </c>
      <c r="C8" s="364"/>
      <c r="D8" s="129"/>
      <c r="E8" s="127" t="s">
        <v>15</v>
      </c>
      <c r="F8" s="127" t="s">
        <v>14</v>
      </c>
      <c r="G8" s="127" t="s">
        <v>318</v>
      </c>
      <c r="H8" s="127" t="s">
        <v>291</v>
      </c>
      <c r="I8" s="127" t="s">
        <v>348</v>
      </c>
      <c r="J8" s="214" t="s">
        <v>316</v>
      </c>
      <c r="K8" s="214" t="s">
        <v>317</v>
      </c>
      <c r="L8" s="127" t="s">
        <v>347</v>
      </c>
      <c r="M8" s="127" t="s">
        <v>0</v>
      </c>
    </row>
    <row r="9" spans="1:13" s="53" customFormat="1" ht="24.75">
      <c r="A9" s="328">
        <v>1000</v>
      </c>
      <c r="B9" s="67" t="s">
        <v>12</v>
      </c>
      <c r="C9" s="67"/>
      <c r="D9" s="68" t="s">
        <v>209</v>
      </c>
      <c r="E9" s="69"/>
      <c r="F9" s="69"/>
      <c r="G9" s="69"/>
      <c r="H9" s="69"/>
      <c r="I9" s="69"/>
      <c r="J9" s="69"/>
      <c r="K9" s="69"/>
      <c r="L9" s="69"/>
      <c r="M9" s="69"/>
    </row>
    <row r="10" spans="1:13" ht="15.75" customHeight="1">
      <c r="A10" s="343"/>
      <c r="B10" s="314" t="s">
        <v>377</v>
      </c>
      <c r="C10" s="315"/>
      <c r="D10" s="135">
        <v>1</v>
      </c>
      <c r="E10" s="131">
        <v>0</v>
      </c>
      <c r="F10" s="131">
        <v>46277</v>
      </c>
      <c r="G10" s="131">
        <v>0</v>
      </c>
      <c r="H10" s="131">
        <v>0</v>
      </c>
      <c r="I10" s="131">
        <v>0</v>
      </c>
      <c r="J10" s="131">
        <v>0</v>
      </c>
      <c r="K10" s="131">
        <v>0</v>
      </c>
      <c r="L10" s="131">
        <v>92555</v>
      </c>
      <c r="M10" s="71">
        <f aca="true" t="shared" si="0" ref="M10:M18">ROUND(SUM(E10:L10),0)</f>
        <v>138832</v>
      </c>
    </row>
    <row r="11" spans="1:13" ht="15.75" customHeight="1">
      <c r="A11" s="343"/>
      <c r="B11" s="314" t="s">
        <v>378</v>
      </c>
      <c r="C11" s="315"/>
      <c r="D11" s="135">
        <v>9.01</v>
      </c>
      <c r="E11" s="131">
        <v>0</v>
      </c>
      <c r="F11" s="131">
        <v>0</v>
      </c>
      <c r="G11" s="131">
        <v>882513</v>
      </c>
      <c r="H11" s="131">
        <v>0</v>
      </c>
      <c r="I11" s="131">
        <v>0</v>
      </c>
      <c r="J11" s="131">
        <v>0</v>
      </c>
      <c r="K11" s="131">
        <v>0</v>
      </c>
      <c r="L11" s="131">
        <v>0</v>
      </c>
      <c r="M11" s="71">
        <f t="shared" si="0"/>
        <v>882513</v>
      </c>
    </row>
    <row r="12" spans="1:13" ht="15.75" customHeight="1">
      <c r="A12" s="343"/>
      <c r="B12" s="314" t="s">
        <v>379</v>
      </c>
      <c r="C12" s="315"/>
      <c r="D12" s="135"/>
      <c r="E12" s="131">
        <v>0</v>
      </c>
      <c r="F12" s="131">
        <v>0</v>
      </c>
      <c r="G12" s="131">
        <v>346207</v>
      </c>
      <c r="H12" s="131">
        <v>0</v>
      </c>
      <c r="I12" s="131">
        <v>0</v>
      </c>
      <c r="J12" s="131">
        <v>0</v>
      </c>
      <c r="K12" s="131">
        <v>0</v>
      </c>
      <c r="L12" s="131">
        <v>0</v>
      </c>
      <c r="M12" s="71">
        <f t="shared" si="0"/>
        <v>346207</v>
      </c>
    </row>
    <row r="13" spans="1:13" ht="15.75" customHeight="1">
      <c r="A13" s="343"/>
      <c r="B13" s="314" t="s">
        <v>380</v>
      </c>
      <c r="C13" s="315"/>
      <c r="D13" s="135"/>
      <c r="E13" s="131">
        <v>0</v>
      </c>
      <c r="F13" s="131">
        <v>0</v>
      </c>
      <c r="G13" s="131">
        <v>5129</v>
      </c>
      <c r="H13" s="131">
        <v>0</v>
      </c>
      <c r="I13" s="131">
        <v>0</v>
      </c>
      <c r="J13" s="131">
        <v>0</v>
      </c>
      <c r="K13" s="131">
        <v>0</v>
      </c>
      <c r="L13" s="131">
        <v>0</v>
      </c>
      <c r="M13" s="71">
        <f t="shared" si="0"/>
        <v>5129</v>
      </c>
    </row>
    <row r="14" spans="1:13" ht="15.75" customHeight="1">
      <c r="A14" s="343"/>
      <c r="B14" s="314" t="s">
        <v>381</v>
      </c>
      <c r="C14" s="315"/>
      <c r="D14" s="135">
        <v>3.93</v>
      </c>
      <c r="E14" s="131">
        <v>0</v>
      </c>
      <c r="F14" s="131">
        <v>0</v>
      </c>
      <c r="G14" s="131">
        <v>65927</v>
      </c>
      <c r="H14" s="131">
        <v>0</v>
      </c>
      <c r="I14" s="131">
        <v>0</v>
      </c>
      <c r="J14" s="131">
        <v>0</v>
      </c>
      <c r="K14" s="131">
        <v>0</v>
      </c>
      <c r="L14" s="131">
        <v>0</v>
      </c>
      <c r="M14" s="71">
        <f t="shared" si="0"/>
        <v>65927</v>
      </c>
    </row>
    <row r="15" spans="1:13" ht="15.75" customHeight="1">
      <c r="A15" s="343"/>
      <c r="B15" s="314" t="s">
        <v>382</v>
      </c>
      <c r="C15" s="315"/>
      <c r="D15" s="135">
        <v>0.11</v>
      </c>
      <c r="E15" s="131">
        <v>0</v>
      </c>
      <c r="F15" s="131">
        <v>0</v>
      </c>
      <c r="G15" s="131">
        <v>0</v>
      </c>
      <c r="H15" s="131">
        <v>0</v>
      </c>
      <c r="I15" s="131">
        <v>0</v>
      </c>
      <c r="J15" s="131">
        <v>107932</v>
      </c>
      <c r="K15" s="131">
        <v>0</v>
      </c>
      <c r="L15" s="131">
        <v>0</v>
      </c>
      <c r="M15" s="71">
        <f t="shared" si="0"/>
        <v>107932</v>
      </c>
    </row>
    <row r="16" spans="1:13" ht="15.75" customHeight="1">
      <c r="A16" s="343"/>
      <c r="B16" s="314"/>
      <c r="C16" s="315"/>
      <c r="D16" s="135"/>
      <c r="E16" s="131">
        <v>0</v>
      </c>
      <c r="F16" s="131">
        <v>0</v>
      </c>
      <c r="G16" s="131">
        <v>0</v>
      </c>
      <c r="H16" s="131">
        <v>0</v>
      </c>
      <c r="I16" s="131">
        <v>0</v>
      </c>
      <c r="J16" s="131">
        <v>0</v>
      </c>
      <c r="K16" s="131">
        <v>0</v>
      </c>
      <c r="L16" s="131">
        <v>0</v>
      </c>
      <c r="M16" s="71">
        <f t="shared" si="0"/>
        <v>0</v>
      </c>
    </row>
    <row r="17" spans="1:13" ht="15.75" customHeight="1">
      <c r="A17" s="343"/>
      <c r="B17" s="314"/>
      <c r="C17" s="315"/>
      <c r="D17" s="135"/>
      <c r="E17" s="131">
        <v>0</v>
      </c>
      <c r="F17" s="131">
        <v>0</v>
      </c>
      <c r="G17" s="131">
        <v>0</v>
      </c>
      <c r="H17" s="131">
        <v>0</v>
      </c>
      <c r="I17" s="131">
        <v>0</v>
      </c>
      <c r="J17" s="131">
        <v>0</v>
      </c>
      <c r="K17" s="131">
        <v>0</v>
      </c>
      <c r="L17" s="131">
        <v>0</v>
      </c>
      <c r="M17" s="71">
        <f t="shared" si="0"/>
        <v>0</v>
      </c>
    </row>
    <row r="18" spans="1:13" ht="15.75" customHeight="1">
      <c r="A18" s="343"/>
      <c r="B18" s="314"/>
      <c r="C18" s="315"/>
      <c r="D18" s="135"/>
      <c r="E18" s="131">
        <v>0</v>
      </c>
      <c r="F18" s="131">
        <v>0</v>
      </c>
      <c r="G18" s="131">
        <v>0</v>
      </c>
      <c r="H18" s="131">
        <v>0</v>
      </c>
      <c r="I18" s="131">
        <v>0</v>
      </c>
      <c r="J18" s="131">
        <v>0</v>
      </c>
      <c r="K18" s="131">
        <v>0</v>
      </c>
      <c r="L18" s="131">
        <v>0</v>
      </c>
      <c r="M18" s="71">
        <f t="shared" si="0"/>
        <v>0</v>
      </c>
    </row>
    <row r="19" spans="1:13" ht="12.75">
      <c r="A19" s="344"/>
      <c r="B19" s="188"/>
      <c r="C19" s="189"/>
      <c r="D19" s="195" t="s">
        <v>10</v>
      </c>
      <c r="E19" s="70">
        <f aca="true" t="shared" si="1" ref="E19:M19">ROUND(SUM(E10:E18),0)</f>
        <v>0</v>
      </c>
      <c r="F19" s="70">
        <f t="shared" si="1"/>
        <v>46277</v>
      </c>
      <c r="G19" s="70">
        <f t="shared" si="1"/>
        <v>1299776</v>
      </c>
      <c r="H19" s="70">
        <f t="shared" si="1"/>
        <v>0</v>
      </c>
      <c r="I19" s="70">
        <f t="shared" si="1"/>
        <v>0</v>
      </c>
      <c r="J19" s="70">
        <f t="shared" si="1"/>
        <v>107932</v>
      </c>
      <c r="K19" s="70">
        <f t="shared" si="1"/>
        <v>0</v>
      </c>
      <c r="L19" s="70">
        <f t="shared" si="1"/>
        <v>92555</v>
      </c>
      <c r="M19" s="187">
        <f t="shared" si="1"/>
        <v>1546540</v>
      </c>
    </row>
    <row r="20" spans="1:13" s="53" customFormat="1" ht="24.75">
      <c r="A20" s="328">
        <v>2000</v>
      </c>
      <c r="B20" s="339" t="s">
        <v>13</v>
      </c>
      <c r="C20" s="340"/>
      <c r="D20" s="68" t="s">
        <v>209</v>
      </c>
      <c r="E20" s="69"/>
      <c r="F20" s="69"/>
      <c r="G20" s="69"/>
      <c r="H20" s="69"/>
      <c r="I20" s="69"/>
      <c r="J20" s="69"/>
      <c r="K20" s="69"/>
      <c r="L20" s="69"/>
      <c r="M20" s="69"/>
    </row>
    <row r="21" spans="1:13" ht="15.75" customHeight="1">
      <c r="A21" s="343"/>
      <c r="B21" s="314" t="s">
        <v>383</v>
      </c>
      <c r="C21" s="315"/>
      <c r="D21" s="136">
        <v>9.8</v>
      </c>
      <c r="E21" s="131">
        <v>0</v>
      </c>
      <c r="F21" s="131">
        <v>0</v>
      </c>
      <c r="G21" s="131">
        <v>0</v>
      </c>
      <c r="H21" s="131">
        <v>0</v>
      </c>
      <c r="I21" s="131">
        <v>0</v>
      </c>
      <c r="J21" s="131">
        <v>0</v>
      </c>
      <c r="K21" s="131">
        <v>0</v>
      </c>
      <c r="L21" s="131">
        <v>534749</v>
      </c>
      <c r="M21" s="71">
        <f aca="true" t="shared" si="2" ref="M21:M32">ROUND(SUM(E21:L21),0)</f>
        <v>534749</v>
      </c>
    </row>
    <row r="22" spans="1:13" ht="15.75" customHeight="1">
      <c r="A22" s="343"/>
      <c r="B22" s="314" t="s">
        <v>384</v>
      </c>
      <c r="C22" s="315"/>
      <c r="D22" s="136">
        <v>1.9</v>
      </c>
      <c r="E22" s="131">
        <v>0</v>
      </c>
      <c r="F22" s="131">
        <v>0</v>
      </c>
      <c r="G22" s="131">
        <v>130981</v>
      </c>
      <c r="H22" s="131">
        <v>0</v>
      </c>
      <c r="I22" s="131">
        <v>0</v>
      </c>
      <c r="J22" s="131">
        <v>0</v>
      </c>
      <c r="K22" s="131">
        <v>0</v>
      </c>
      <c r="L22" s="131">
        <v>0</v>
      </c>
      <c r="M22" s="71">
        <f t="shared" si="2"/>
        <v>130981</v>
      </c>
    </row>
    <row r="23" spans="1:13" ht="15.75" customHeight="1">
      <c r="A23" s="343"/>
      <c r="B23" s="314" t="s">
        <v>385</v>
      </c>
      <c r="C23" s="315"/>
      <c r="D23" s="136">
        <v>2</v>
      </c>
      <c r="E23" s="131">
        <v>0</v>
      </c>
      <c r="F23" s="131">
        <v>0</v>
      </c>
      <c r="G23" s="131">
        <v>0</v>
      </c>
      <c r="H23" s="131">
        <v>0</v>
      </c>
      <c r="I23" s="131">
        <v>0</v>
      </c>
      <c r="J23" s="131">
        <v>0</v>
      </c>
      <c r="K23" s="131">
        <v>0</v>
      </c>
      <c r="L23" s="131">
        <v>100249</v>
      </c>
      <c r="M23" s="71">
        <f aca="true" t="shared" si="3" ref="M23:M28">ROUND(SUM(E23:L23),0)</f>
        <v>100249</v>
      </c>
    </row>
    <row r="24" spans="1:13" ht="15.75" customHeight="1">
      <c r="A24" s="343"/>
      <c r="B24" s="314" t="s">
        <v>386</v>
      </c>
      <c r="C24" s="315"/>
      <c r="D24" s="136">
        <v>4</v>
      </c>
      <c r="E24" s="131">
        <v>0</v>
      </c>
      <c r="F24" s="131">
        <v>0</v>
      </c>
      <c r="G24" s="131">
        <v>215957</v>
      </c>
      <c r="H24" s="131">
        <v>0</v>
      </c>
      <c r="I24" s="131">
        <v>0</v>
      </c>
      <c r="J24" s="131">
        <v>0</v>
      </c>
      <c r="K24" s="131">
        <v>0</v>
      </c>
      <c r="L24" s="131">
        <v>0</v>
      </c>
      <c r="M24" s="71">
        <f t="shared" si="3"/>
        <v>215957</v>
      </c>
    </row>
    <row r="25" spans="1:13" ht="15.75" customHeight="1">
      <c r="A25" s="343"/>
      <c r="B25" s="314" t="s">
        <v>387</v>
      </c>
      <c r="C25" s="315"/>
      <c r="D25" s="136"/>
      <c r="E25" s="131">
        <v>0</v>
      </c>
      <c r="F25" s="131">
        <v>4661</v>
      </c>
      <c r="G25" s="131">
        <v>6085</v>
      </c>
      <c r="H25" s="131">
        <v>0</v>
      </c>
      <c r="I25" s="131">
        <v>0</v>
      </c>
      <c r="J25" s="131">
        <v>0</v>
      </c>
      <c r="K25" s="131">
        <v>0</v>
      </c>
      <c r="L25" s="131">
        <v>4230</v>
      </c>
      <c r="M25" s="71">
        <f t="shared" si="3"/>
        <v>14976</v>
      </c>
    </row>
    <row r="26" spans="1:13" ht="15.75" customHeight="1">
      <c r="A26" s="343"/>
      <c r="B26" s="314" t="s">
        <v>388</v>
      </c>
      <c r="C26" s="315"/>
      <c r="D26" s="136"/>
      <c r="E26" s="131">
        <v>0</v>
      </c>
      <c r="F26" s="131">
        <v>0</v>
      </c>
      <c r="G26" s="131">
        <v>77</v>
      </c>
      <c r="H26" s="131">
        <v>0</v>
      </c>
      <c r="I26" s="131">
        <v>0</v>
      </c>
      <c r="J26" s="131">
        <v>0</v>
      </c>
      <c r="K26" s="131">
        <v>0</v>
      </c>
      <c r="L26" s="131">
        <v>5944</v>
      </c>
      <c r="M26" s="71">
        <f t="shared" si="3"/>
        <v>6021</v>
      </c>
    </row>
    <row r="27" spans="1:13" ht="15.75" customHeight="1">
      <c r="A27" s="343"/>
      <c r="B27" s="253" t="s">
        <v>389</v>
      </c>
      <c r="C27" s="254" t="s">
        <v>390</v>
      </c>
      <c r="D27" s="136"/>
      <c r="E27" s="131">
        <v>0</v>
      </c>
      <c r="F27" s="131">
        <v>43748</v>
      </c>
      <c r="G27" s="131">
        <v>7997</v>
      </c>
      <c r="H27" s="131">
        <v>0</v>
      </c>
      <c r="I27" s="131">
        <v>0</v>
      </c>
      <c r="J27" s="131">
        <v>0</v>
      </c>
      <c r="K27" s="131">
        <v>0</v>
      </c>
      <c r="L27" s="131">
        <v>546</v>
      </c>
      <c r="M27" s="71">
        <f t="shared" si="3"/>
        <v>52291</v>
      </c>
    </row>
    <row r="28" spans="1:13" ht="15.75" customHeight="1">
      <c r="A28" s="343"/>
      <c r="B28" s="253" t="s">
        <v>389</v>
      </c>
      <c r="C28" s="254" t="s">
        <v>391</v>
      </c>
      <c r="D28" s="136">
        <v>2</v>
      </c>
      <c r="E28" s="131">
        <v>27232</v>
      </c>
      <c r="F28" s="131">
        <v>27232</v>
      </c>
      <c r="G28" s="131">
        <v>97492</v>
      </c>
      <c r="H28" s="131">
        <v>0</v>
      </c>
      <c r="I28" s="131">
        <v>0</v>
      </c>
      <c r="J28" s="131">
        <v>0</v>
      </c>
      <c r="K28" s="131">
        <v>0</v>
      </c>
      <c r="L28" s="131">
        <v>0</v>
      </c>
      <c r="M28" s="71">
        <f t="shared" si="3"/>
        <v>151956</v>
      </c>
    </row>
    <row r="29" spans="1:13" ht="15.75" customHeight="1">
      <c r="A29" s="343"/>
      <c r="B29" s="314" t="s">
        <v>403</v>
      </c>
      <c r="C29" s="315"/>
      <c r="D29" s="136">
        <v>0.75</v>
      </c>
      <c r="E29" s="131">
        <v>0</v>
      </c>
      <c r="F29" s="131">
        <v>0</v>
      </c>
      <c r="G29" s="131">
        <v>34231</v>
      </c>
      <c r="H29" s="131">
        <v>34231</v>
      </c>
      <c r="I29" s="131">
        <v>0</v>
      </c>
      <c r="J29" s="131">
        <v>0</v>
      </c>
      <c r="K29" s="131">
        <v>0</v>
      </c>
      <c r="L29" s="131">
        <v>0</v>
      </c>
      <c r="M29" s="71">
        <f t="shared" si="2"/>
        <v>68462</v>
      </c>
    </row>
    <row r="30" spans="1:13" ht="15.75" customHeight="1">
      <c r="A30" s="343"/>
      <c r="B30" s="314"/>
      <c r="C30" s="315"/>
      <c r="D30" s="136"/>
      <c r="E30" s="131">
        <v>0</v>
      </c>
      <c r="F30" s="131">
        <v>0</v>
      </c>
      <c r="G30" s="131">
        <v>0</v>
      </c>
      <c r="H30" s="131">
        <v>0</v>
      </c>
      <c r="I30" s="131">
        <v>0</v>
      </c>
      <c r="J30" s="131">
        <v>0</v>
      </c>
      <c r="K30" s="131">
        <v>0</v>
      </c>
      <c r="L30" s="131">
        <v>0</v>
      </c>
      <c r="M30" s="71">
        <f t="shared" si="2"/>
        <v>0</v>
      </c>
    </row>
    <row r="31" spans="1:13" ht="15.75" customHeight="1">
      <c r="A31" s="343"/>
      <c r="B31" s="314"/>
      <c r="C31" s="315"/>
      <c r="D31" s="136"/>
      <c r="E31" s="131">
        <v>0</v>
      </c>
      <c r="F31" s="131">
        <v>0</v>
      </c>
      <c r="G31" s="131">
        <v>0</v>
      </c>
      <c r="H31" s="131">
        <v>0</v>
      </c>
      <c r="I31" s="131">
        <v>0</v>
      </c>
      <c r="J31" s="131">
        <v>0</v>
      </c>
      <c r="K31" s="131">
        <v>0</v>
      </c>
      <c r="L31" s="131">
        <v>0</v>
      </c>
      <c r="M31" s="71">
        <f t="shared" si="2"/>
        <v>0</v>
      </c>
    </row>
    <row r="32" spans="1:13" ht="15.75" customHeight="1">
      <c r="A32" s="343"/>
      <c r="B32" s="314"/>
      <c r="C32" s="315"/>
      <c r="D32" s="191"/>
      <c r="E32" s="131">
        <v>0</v>
      </c>
      <c r="F32" s="131">
        <v>0</v>
      </c>
      <c r="G32" s="131">
        <v>0</v>
      </c>
      <c r="H32" s="131">
        <v>0</v>
      </c>
      <c r="I32" s="131">
        <v>0</v>
      </c>
      <c r="J32" s="131">
        <v>0</v>
      </c>
      <c r="K32" s="131">
        <v>0</v>
      </c>
      <c r="L32" s="131">
        <v>0</v>
      </c>
      <c r="M32" s="71">
        <f t="shared" si="2"/>
        <v>0</v>
      </c>
    </row>
    <row r="33" spans="1:13" ht="12.75">
      <c r="A33" s="344"/>
      <c r="B33" s="188"/>
      <c r="C33" s="194"/>
      <c r="D33" s="195" t="s">
        <v>10</v>
      </c>
      <c r="E33" s="190">
        <f aca="true" t="shared" si="4" ref="E33:M33">ROUND(SUM(E21:E32),0)</f>
        <v>27232</v>
      </c>
      <c r="F33" s="70">
        <f t="shared" si="4"/>
        <v>75641</v>
      </c>
      <c r="G33" s="70">
        <f t="shared" si="4"/>
        <v>492820</v>
      </c>
      <c r="H33" s="70">
        <f t="shared" si="4"/>
        <v>34231</v>
      </c>
      <c r="I33" s="70">
        <f t="shared" si="4"/>
        <v>0</v>
      </c>
      <c r="J33" s="70">
        <f t="shared" si="4"/>
        <v>0</v>
      </c>
      <c r="K33" s="70">
        <f t="shared" si="4"/>
        <v>0</v>
      </c>
      <c r="L33" s="70">
        <f t="shared" si="4"/>
        <v>645718</v>
      </c>
      <c r="M33" s="187">
        <f t="shared" si="4"/>
        <v>1275642</v>
      </c>
    </row>
    <row r="34" spans="1:13" s="52" customFormat="1" ht="12.75">
      <c r="A34" s="200"/>
      <c r="B34" s="246"/>
      <c r="C34" s="246"/>
      <c r="D34" s="249"/>
      <c r="E34" s="247"/>
      <c r="F34" s="247"/>
      <c r="G34" s="247"/>
      <c r="H34" s="247"/>
      <c r="I34" s="247"/>
      <c r="J34" s="247"/>
      <c r="K34" s="247"/>
      <c r="L34" s="247"/>
      <c r="M34" s="248"/>
    </row>
    <row r="35" spans="1:13" s="52" customFormat="1" ht="12.75">
      <c r="A35" s="200"/>
      <c r="B35" s="192"/>
      <c r="C35" s="192"/>
      <c r="D35" s="193"/>
      <c r="E35" s="177"/>
      <c r="F35" s="177"/>
      <c r="G35" s="177"/>
      <c r="H35" s="177"/>
      <c r="I35" s="177"/>
      <c r="J35" s="177"/>
      <c r="K35" s="177"/>
      <c r="L35" s="177"/>
      <c r="M35" s="199"/>
    </row>
    <row r="36" spans="1:13" s="52" customFormat="1" ht="12.75">
      <c r="A36" s="200"/>
      <c r="B36" s="192"/>
      <c r="C36" s="192"/>
      <c r="D36" s="193"/>
      <c r="E36" s="177"/>
      <c r="F36" s="177"/>
      <c r="G36" s="177"/>
      <c r="H36" s="177"/>
      <c r="I36" s="177"/>
      <c r="J36" s="177"/>
      <c r="K36" s="177"/>
      <c r="L36" s="177"/>
      <c r="M36" s="199"/>
    </row>
    <row r="37" spans="1:13" s="52" customFormat="1" ht="12.75">
      <c r="A37" s="200"/>
      <c r="B37" s="192"/>
      <c r="C37" s="192"/>
      <c r="D37" s="193"/>
      <c r="E37" s="177"/>
      <c r="F37" s="177"/>
      <c r="G37" s="177"/>
      <c r="H37" s="177"/>
      <c r="I37" s="177"/>
      <c r="J37" s="177"/>
      <c r="K37" s="177"/>
      <c r="L37" s="177"/>
      <c r="M37" s="199"/>
    </row>
    <row r="38" spans="1:13" s="66" customFormat="1" ht="52.5" customHeight="1">
      <c r="A38" s="196"/>
      <c r="B38" s="342" t="s">
        <v>3</v>
      </c>
      <c r="C38" s="342"/>
      <c r="D38" s="198"/>
      <c r="E38" s="127" t="s">
        <v>15</v>
      </c>
      <c r="F38" s="127" t="s">
        <v>14</v>
      </c>
      <c r="G38" s="127" t="s">
        <v>318</v>
      </c>
      <c r="H38" s="127" t="s">
        <v>291</v>
      </c>
      <c r="I38" s="127" t="s">
        <v>348</v>
      </c>
      <c r="J38" s="214" t="s">
        <v>316</v>
      </c>
      <c r="K38" s="214" t="s">
        <v>317</v>
      </c>
      <c r="L38" s="127" t="s">
        <v>347</v>
      </c>
      <c r="M38" s="127" t="s">
        <v>0</v>
      </c>
    </row>
    <row r="39" spans="1:13" s="53" customFormat="1" ht="12.75">
      <c r="A39" s="328">
        <v>3000</v>
      </c>
      <c r="B39" s="345" t="s">
        <v>4</v>
      </c>
      <c r="C39" s="346"/>
      <c r="D39" s="346"/>
      <c r="E39" s="346"/>
      <c r="F39" s="346"/>
      <c r="G39" s="346"/>
      <c r="H39" s="346"/>
      <c r="I39" s="346"/>
      <c r="J39" s="346"/>
      <c r="K39" s="346"/>
      <c r="L39" s="346"/>
      <c r="M39" s="347"/>
    </row>
    <row r="40" spans="1:13" ht="15.75" customHeight="1">
      <c r="A40" s="343"/>
      <c r="B40" s="322" t="s">
        <v>377</v>
      </c>
      <c r="C40" s="323"/>
      <c r="D40" s="324"/>
      <c r="E40" s="131">
        <v>0</v>
      </c>
      <c r="F40" s="131">
        <v>17464</v>
      </c>
      <c r="G40" s="131">
        <v>0</v>
      </c>
      <c r="H40" s="131">
        <v>0</v>
      </c>
      <c r="I40" s="131">
        <v>0</v>
      </c>
      <c r="J40" s="131">
        <v>0</v>
      </c>
      <c r="K40" s="131">
        <v>0</v>
      </c>
      <c r="L40" s="131">
        <v>35081</v>
      </c>
      <c r="M40" s="71">
        <f aca="true" t="shared" si="5" ref="M40:M48">ROUND(SUM(E40:L40),0)</f>
        <v>52545</v>
      </c>
    </row>
    <row r="41" spans="1:13" ht="15.75" customHeight="1">
      <c r="A41" s="343"/>
      <c r="B41" s="255" t="s">
        <v>394</v>
      </c>
      <c r="C41" s="236"/>
      <c r="D41" s="237"/>
      <c r="E41" s="131">
        <v>0</v>
      </c>
      <c r="F41" s="131">
        <v>0</v>
      </c>
      <c r="G41" s="131">
        <v>58712</v>
      </c>
      <c r="H41" s="131">
        <v>0</v>
      </c>
      <c r="I41" s="131">
        <v>0</v>
      </c>
      <c r="J41" s="131">
        <v>0</v>
      </c>
      <c r="K41" s="131">
        <v>0</v>
      </c>
      <c r="L41" s="131">
        <v>190155</v>
      </c>
      <c r="M41" s="71">
        <f>ROUND(SUM(E41:L41),0)</f>
        <v>248867</v>
      </c>
    </row>
    <row r="42" spans="1:13" ht="15.75" customHeight="1">
      <c r="A42" s="343"/>
      <c r="B42" s="322" t="s">
        <v>404</v>
      </c>
      <c r="C42" s="323"/>
      <c r="D42" s="324"/>
      <c r="E42" s="131">
        <v>0</v>
      </c>
      <c r="F42" s="131">
        <v>0</v>
      </c>
      <c r="G42" s="131">
        <v>0</v>
      </c>
      <c r="H42" s="131">
        <v>0</v>
      </c>
      <c r="I42" s="131">
        <v>0</v>
      </c>
      <c r="J42" s="131">
        <v>0</v>
      </c>
      <c r="K42" s="131">
        <v>0</v>
      </c>
      <c r="L42" s="131">
        <v>0</v>
      </c>
      <c r="M42" s="71">
        <f t="shared" si="5"/>
        <v>0</v>
      </c>
    </row>
    <row r="43" spans="1:13" ht="15.75" customHeight="1">
      <c r="A43" s="343"/>
      <c r="B43" s="322" t="s">
        <v>393</v>
      </c>
      <c r="C43" s="323"/>
      <c r="D43" s="324"/>
      <c r="E43" s="131">
        <v>0</v>
      </c>
      <c r="F43" s="131">
        <v>0</v>
      </c>
      <c r="G43" s="131">
        <v>8251</v>
      </c>
      <c r="H43" s="131">
        <v>8251</v>
      </c>
      <c r="I43" s="131">
        <v>0</v>
      </c>
      <c r="J43" s="131">
        <v>0</v>
      </c>
      <c r="K43" s="131">
        <v>0</v>
      </c>
      <c r="L43" s="131">
        <v>54206</v>
      </c>
      <c r="M43" s="71">
        <f t="shared" si="5"/>
        <v>70708</v>
      </c>
    </row>
    <row r="44" spans="1:13" ht="15.75" customHeight="1">
      <c r="A44" s="343"/>
      <c r="B44" s="255" t="s">
        <v>392</v>
      </c>
      <c r="C44" s="229"/>
      <c r="D44" s="230"/>
      <c r="E44" s="131">
        <v>0</v>
      </c>
      <c r="F44" s="131">
        <v>0</v>
      </c>
      <c r="G44" s="131">
        <v>0</v>
      </c>
      <c r="H44" s="131">
        <v>0</v>
      </c>
      <c r="I44" s="131">
        <v>0</v>
      </c>
      <c r="J44" s="131">
        <v>0</v>
      </c>
      <c r="K44" s="131">
        <v>0</v>
      </c>
      <c r="L44" s="131">
        <v>0</v>
      </c>
      <c r="M44" s="71"/>
    </row>
    <row r="45" spans="1:13" ht="15.75" customHeight="1">
      <c r="A45" s="343"/>
      <c r="B45" s="256" t="s">
        <v>402</v>
      </c>
      <c r="C45" s="229"/>
      <c r="D45" s="230"/>
      <c r="E45" s="131">
        <v>0</v>
      </c>
      <c r="F45" s="131">
        <v>0</v>
      </c>
      <c r="G45" s="131">
        <v>429979</v>
      </c>
      <c r="H45" s="131">
        <v>0</v>
      </c>
      <c r="I45" s="131">
        <v>0</v>
      </c>
      <c r="J45" s="131">
        <v>0</v>
      </c>
      <c r="K45" s="131">
        <v>0</v>
      </c>
      <c r="L45" s="131">
        <v>57</v>
      </c>
      <c r="M45" s="71">
        <f t="shared" si="5"/>
        <v>430036</v>
      </c>
    </row>
    <row r="46" spans="1:13" ht="15.75" customHeight="1">
      <c r="A46" s="343"/>
      <c r="B46" s="322" t="s">
        <v>395</v>
      </c>
      <c r="C46" s="323"/>
      <c r="D46" s="324"/>
      <c r="E46" s="131">
        <v>23618</v>
      </c>
      <c r="F46" s="131">
        <v>0</v>
      </c>
      <c r="G46" s="131">
        <v>34346</v>
      </c>
      <c r="H46" s="131">
        <v>0</v>
      </c>
      <c r="I46" s="131">
        <v>0</v>
      </c>
      <c r="J46" s="131">
        <v>0</v>
      </c>
      <c r="K46" s="131">
        <v>0</v>
      </c>
      <c r="L46" s="131">
        <v>0</v>
      </c>
      <c r="M46" s="71">
        <f t="shared" si="5"/>
        <v>57964</v>
      </c>
    </row>
    <row r="47" spans="1:13" ht="15.75" customHeight="1">
      <c r="A47" s="343"/>
      <c r="B47" s="322" t="s">
        <v>396</v>
      </c>
      <c r="C47" s="323"/>
      <c r="D47" s="324"/>
      <c r="E47" s="131">
        <v>0</v>
      </c>
      <c r="F47" s="131">
        <v>0</v>
      </c>
      <c r="G47" s="131">
        <v>29741</v>
      </c>
      <c r="H47" s="131">
        <v>0</v>
      </c>
      <c r="I47" s="131">
        <v>0</v>
      </c>
      <c r="J47" s="131">
        <v>0</v>
      </c>
      <c r="K47" s="131">
        <v>0</v>
      </c>
      <c r="L47" s="131">
        <v>0</v>
      </c>
      <c r="M47" s="71">
        <f t="shared" si="5"/>
        <v>29741</v>
      </c>
    </row>
    <row r="48" spans="1:13" ht="15.75" customHeight="1">
      <c r="A48" s="343"/>
      <c r="B48" s="322" t="s">
        <v>382</v>
      </c>
      <c r="C48" s="323"/>
      <c r="D48" s="324"/>
      <c r="E48" s="131">
        <v>0</v>
      </c>
      <c r="F48" s="131">
        <v>0</v>
      </c>
      <c r="G48" s="131">
        <v>0</v>
      </c>
      <c r="H48" s="131">
        <v>0</v>
      </c>
      <c r="I48" s="131">
        <v>0</v>
      </c>
      <c r="J48" s="131">
        <v>38761</v>
      </c>
      <c r="K48" s="131">
        <v>0</v>
      </c>
      <c r="L48" s="131">
        <v>0</v>
      </c>
      <c r="M48" s="71">
        <f t="shared" si="5"/>
        <v>38761</v>
      </c>
    </row>
    <row r="49" spans="1:13" ht="12.75">
      <c r="A49" s="344"/>
      <c r="B49" s="188"/>
      <c r="C49" s="194"/>
      <c r="D49" s="195" t="s">
        <v>10</v>
      </c>
      <c r="E49" s="190">
        <f aca="true" t="shared" si="6" ref="E49:M49">ROUND(SUM(E40:E48),0)</f>
        <v>23618</v>
      </c>
      <c r="F49" s="70">
        <f t="shared" si="6"/>
        <v>17464</v>
      </c>
      <c r="G49" s="70">
        <f t="shared" si="6"/>
        <v>561029</v>
      </c>
      <c r="H49" s="70">
        <f t="shared" si="6"/>
        <v>8251</v>
      </c>
      <c r="I49" s="70">
        <f t="shared" si="6"/>
        <v>0</v>
      </c>
      <c r="J49" s="70">
        <f t="shared" si="6"/>
        <v>38761</v>
      </c>
      <c r="K49" s="70">
        <f t="shared" si="6"/>
        <v>0</v>
      </c>
      <c r="L49" s="70">
        <f t="shared" si="6"/>
        <v>279499</v>
      </c>
      <c r="M49" s="187">
        <f t="shared" si="6"/>
        <v>928622</v>
      </c>
    </row>
    <row r="50" spans="1:13" s="52" customFormat="1" ht="12.75">
      <c r="A50" s="328">
        <v>4000</v>
      </c>
      <c r="B50" s="345" t="s">
        <v>9</v>
      </c>
      <c r="C50" s="346"/>
      <c r="D50" s="346"/>
      <c r="E50" s="346"/>
      <c r="F50" s="346"/>
      <c r="G50" s="346"/>
      <c r="H50" s="346"/>
      <c r="I50" s="346"/>
      <c r="J50" s="346"/>
      <c r="K50" s="346"/>
      <c r="L50" s="346"/>
      <c r="M50" s="347"/>
    </row>
    <row r="51" spans="1:13" ht="15.75" customHeight="1">
      <c r="A51" s="343"/>
      <c r="B51" s="322" t="s">
        <v>397</v>
      </c>
      <c r="C51" s="323"/>
      <c r="D51" s="324"/>
      <c r="E51" s="131">
        <v>0</v>
      </c>
      <c r="F51" s="131">
        <v>0</v>
      </c>
      <c r="G51" s="131">
        <v>0</v>
      </c>
      <c r="H51" s="131">
        <v>0</v>
      </c>
      <c r="I51" s="131">
        <v>0</v>
      </c>
      <c r="J51" s="131">
        <v>0</v>
      </c>
      <c r="K51" s="131">
        <v>0</v>
      </c>
      <c r="L51" s="131">
        <v>27503</v>
      </c>
      <c r="M51" s="71">
        <f>ROUND(SUM(E51:L51),0)</f>
        <v>27503</v>
      </c>
    </row>
    <row r="52" spans="1:13" ht="15.75" customHeight="1">
      <c r="A52" s="343"/>
      <c r="B52" s="255" t="s">
        <v>398</v>
      </c>
      <c r="C52" s="240"/>
      <c r="D52" s="241"/>
      <c r="E52" s="131">
        <v>0</v>
      </c>
      <c r="F52" s="131">
        <v>0</v>
      </c>
      <c r="G52" s="131">
        <v>5246</v>
      </c>
      <c r="H52" s="131">
        <v>0</v>
      </c>
      <c r="I52" s="131">
        <v>0</v>
      </c>
      <c r="J52" s="131">
        <v>0</v>
      </c>
      <c r="K52" s="131">
        <v>0</v>
      </c>
      <c r="L52" s="131">
        <v>0</v>
      </c>
      <c r="M52" s="71">
        <f>ROUND(SUM(E52:L52),0)</f>
        <v>5246</v>
      </c>
    </row>
    <row r="53" spans="1:13" ht="15.75" customHeight="1">
      <c r="A53" s="343"/>
      <c r="B53" s="255" t="s">
        <v>399</v>
      </c>
      <c r="C53" s="236"/>
      <c r="D53" s="237"/>
      <c r="E53" s="131">
        <v>0</v>
      </c>
      <c r="F53" s="131">
        <v>1870</v>
      </c>
      <c r="G53" s="131">
        <v>0</v>
      </c>
      <c r="H53" s="131">
        <v>0</v>
      </c>
      <c r="I53" s="131">
        <v>0</v>
      </c>
      <c r="J53" s="131">
        <v>0</v>
      </c>
      <c r="K53" s="131">
        <v>0</v>
      </c>
      <c r="L53" s="131">
        <v>0</v>
      </c>
      <c r="M53" s="71">
        <f>ROUND(SUM(E53:L53),0)</f>
        <v>1870</v>
      </c>
    </row>
    <row r="54" spans="1:13" ht="15.75" customHeight="1">
      <c r="A54" s="343"/>
      <c r="B54" s="322" t="s">
        <v>400</v>
      </c>
      <c r="C54" s="323"/>
      <c r="D54" s="324"/>
      <c r="E54" s="131">
        <v>0</v>
      </c>
      <c r="F54" s="131">
        <v>0</v>
      </c>
      <c r="G54" s="131">
        <v>37948</v>
      </c>
      <c r="H54" s="131">
        <v>0</v>
      </c>
      <c r="I54" s="131">
        <v>0</v>
      </c>
      <c r="J54" s="131">
        <v>0</v>
      </c>
      <c r="K54" s="131">
        <v>0</v>
      </c>
      <c r="L54" s="131">
        <v>6375</v>
      </c>
      <c r="M54" s="71">
        <f>ROUND(SUM(E54:L54),0)</f>
        <v>44323</v>
      </c>
    </row>
    <row r="55" spans="1:13" ht="12.75">
      <c r="A55" s="344"/>
      <c r="B55" s="188"/>
      <c r="C55" s="194"/>
      <c r="D55" s="195" t="s">
        <v>10</v>
      </c>
      <c r="E55" s="197">
        <f aca="true" t="shared" si="7" ref="E55:M55">ROUND(SUM(E51:E54),0)</f>
        <v>0</v>
      </c>
      <c r="F55" s="197">
        <f t="shared" si="7"/>
        <v>1870</v>
      </c>
      <c r="G55" s="197">
        <f t="shared" si="7"/>
        <v>43194</v>
      </c>
      <c r="H55" s="197">
        <f t="shared" si="7"/>
        <v>0</v>
      </c>
      <c r="I55" s="197">
        <f t="shared" si="7"/>
        <v>0</v>
      </c>
      <c r="J55" s="197">
        <f t="shared" si="7"/>
        <v>0</v>
      </c>
      <c r="K55" s="197">
        <f t="shared" si="7"/>
        <v>0</v>
      </c>
      <c r="L55" s="197">
        <f t="shared" si="7"/>
        <v>33878</v>
      </c>
      <c r="M55" s="197">
        <f t="shared" si="7"/>
        <v>78942</v>
      </c>
    </row>
    <row r="56" spans="1:13" s="53" customFormat="1" ht="12.75">
      <c r="A56" s="328">
        <v>5000</v>
      </c>
      <c r="B56" s="345" t="s">
        <v>208</v>
      </c>
      <c r="C56" s="346"/>
      <c r="D56" s="346"/>
      <c r="E56" s="346"/>
      <c r="F56" s="346"/>
      <c r="G56" s="346"/>
      <c r="H56" s="346"/>
      <c r="I56" s="346"/>
      <c r="J56" s="346"/>
      <c r="K56" s="346"/>
      <c r="L56" s="346"/>
      <c r="M56" s="347"/>
    </row>
    <row r="57" spans="1:13" s="49" customFormat="1" ht="15.75" customHeight="1">
      <c r="A57" s="343"/>
      <c r="B57" s="322" t="s">
        <v>401</v>
      </c>
      <c r="C57" s="323"/>
      <c r="D57" s="324"/>
      <c r="E57" s="131">
        <v>0</v>
      </c>
      <c r="F57" s="131">
        <v>0</v>
      </c>
      <c r="G57" s="131">
        <v>7585</v>
      </c>
      <c r="H57" s="131">
        <v>0</v>
      </c>
      <c r="I57" s="131">
        <v>0</v>
      </c>
      <c r="J57" s="131">
        <v>0</v>
      </c>
      <c r="K57" s="131">
        <v>0</v>
      </c>
      <c r="L57" s="131">
        <v>101945</v>
      </c>
      <c r="M57" s="71">
        <f>ROUND(SUM(E57:L57),0)</f>
        <v>109530</v>
      </c>
    </row>
    <row r="58" spans="1:13" s="49" customFormat="1" ht="15.75" customHeight="1">
      <c r="A58" s="343"/>
      <c r="B58" s="235"/>
      <c r="C58" s="236"/>
      <c r="D58" s="237"/>
      <c r="E58" s="131">
        <v>0</v>
      </c>
      <c r="F58" s="131">
        <v>0</v>
      </c>
      <c r="G58" s="131">
        <v>0</v>
      </c>
      <c r="H58" s="131">
        <v>0</v>
      </c>
      <c r="I58" s="131">
        <v>0</v>
      </c>
      <c r="J58" s="131">
        <v>0</v>
      </c>
      <c r="K58" s="131">
        <v>0</v>
      </c>
      <c r="L58" s="131">
        <v>0</v>
      </c>
      <c r="M58" s="71">
        <f>ROUND(SUM(E58:L58),0)</f>
        <v>0</v>
      </c>
    </row>
    <row r="59" spans="1:13" s="49" customFormat="1" ht="15.75" customHeight="1">
      <c r="A59" s="343"/>
      <c r="B59" s="235"/>
      <c r="C59" s="236"/>
      <c r="D59" s="237"/>
      <c r="E59" s="131">
        <v>0</v>
      </c>
      <c r="F59" s="131">
        <v>0</v>
      </c>
      <c r="G59" s="131">
        <v>0</v>
      </c>
      <c r="H59" s="131">
        <v>0</v>
      </c>
      <c r="I59" s="131">
        <v>0</v>
      </c>
      <c r="J59" s="131">
        <v>0</v>
      </c>
      <c r="K59" s="131">
        <v>0</v>
      </c>
      <c r="L59" s="131">
        <v>0</v>
      </c>
      <c r="M59" s="71">
        <f>ROUND(SUM(E59:L59),0)</f>
        <v>0</v>
      </c>
    </row>
    <row r="60" spans="1:13" s="49" customFormat="1" ht="15.75" customHeight="1">
      <c r="A60" s="343"/>
      <c r="B60" s="235"/>
      <c r="C60" s="236"/>
      <c r="D60" s="237"/>
      <c r="E60" s="131">
        <v>0</v>
      </c>
      <c r="F60" s="131">
        <v>0</v>
      </c>
      <c r="G60" s="131">
        <v>0</v>
      </c>
      <c r="H60" s="131">
        <v>0</v>
      </c>
      <c r="I60" s="131">
        <v>0</v>
      </c>
      <c r="J60" s="131">
        <v>0</v>
      </c>
      <c r="K60" s="131">
        <v>0</v>
      </c>
      <c r="L60" s="131">
        <v>0</v>
      </c>
      <c r="M60" s="71">
        <f>ROUND(SUM(E60:L60),0)</f>
        <v>0</v>
      </c>
    </row>
    <row r="61" spans="1:13" ht="15.75" customHeight="1">
      <c r="A61" s="343"/>
      <c r="B61" s="322"/>
      <c r="C61" s="323"/>
      <c r="D61" s="324"/>
      <c r="E61" s="131">
        <v>0</v>
      </c>
      <c r="F61" s="131">
        <v>0</v>
      </c>
      <c r="G61" s="131">
        <v>0</v>
      </c>
      <c r="H61" s="131">
        <v>0</v>
      </c>
      <c r="I61" s="131">
        <v>0</v>
      </c>
      <c r="J61" s="131">
        <v>0</v>
      </c>
      <c r="K61" s="131">
        <v>0</v>
      </c>
      <c r="L61" s="131">
        <v>0</v>
      </c>
      <c r="M61" s="71">
        <f>ROUND(SUM(E61:L61),0)</f>
        <v>0</v>
      </c>
    </row>
    <row r="62" spans="1:13" ht="12.75">
      <c r="A62" s="344"/>
      <c r="B62" s="188"/>
      <c r="C62" s="194"/>
      <c r="D62" s="195" t="s">
        <v>10</v>
      </c>
      <c r="E62" s="190">
        <f aca="true" t="shared" si="8" ref="E62:M62">ROUND(SUM(E57:E61),0)</f>
        <v>0</v>
      </c>
      <c r="F62" s="190">
        <f t="shared" si="8"/>
        <v>0</v>
      </c>
      <c r="G62" s="190">
        <f t="shared" si="8"/>
        <v>7585</v>
      </c>
      <c r="H62" s="190">
        <f t="shared" si="8"/>
        <v>0</v>
      </c>
      <c r="I62" s="190">
        <f t="shared" si="8"/>
        <v>0</v>
      </c>
      <c r="J62" s="190">
        <f t="shared" si="8"/>
        <v>0</v>
      </c>
      <c r="K62" s="190">
        <f t="shared" si="8"/>
        <v>0</v>
      </c>
      <c r="L62" s="190">
        <f t="shared" si="8"/>
        <v>101945</v>
      </c>
      <c r="M62" s="190">
        <f t="shared" si="8"/>
        <v>109530</v>
      </c>
    </row>
    <row r="63" spans="1:13" s="52" customFormat="1" ht="12.75">
      <c r="A63" s="328">
        <v>6000</v>
      </c>
      <c r="B63" s="345" t="s">
        <v>5</v>
      </c>
      <c r="C63" s="346"/>
      <c r="D63" s="346"/>
      <c r="E63" s="346"/>
      <c r="F63" s="346"/>
      <c r="G63" s="346"/>
      <c r="H63" s="346"/>
      <c r="I63" s="346"/>
      <c r="J63" s="346"/>
      <c r="K63" s="346"/>
      <c r="L63" s="346"/>
      <c r="M63" s="347"/>
    </row>
    <row r="64" spans="1:13" ht="15.75" customHeight="1">
      <c r="A64" s="343"/>
      <c r="B64" s="322"/>
      <c r="C64" s="323"/>
      <c r="D64" s="324"/>
      <c r="E64" s="131">
        <v>0</v>
      </c>
      <c r="F64" s="131">
        <v>0</v>
      </c>
      <c r="G64" s="131">
        <v>0</v>
      </c>
      <c r="H64" s="131">
        <v>0</v>
      </c>
      <c r="I64" s="131">
        <v>0</v>
      </c>
      <c r="J64" s="131">
        <v>0</v>
      </c>
      <c r="K64" s="131">
        <v>0</v>
      </c>
      <c r="L64" s="131">
        <v>0</v>
      </c>
      <c r="M64" s="71">
        <f>ROUND(SUM(E64:L64),0)</f>
        <v>0</v>
      </c>
    </row>
    <row r="65" spans="1:13" ht="15.75" customHeight="1">
      <c r="A65" s="343"/>
      <c r="B65" s="322"/>
      <c r="C65" s="323"/>
      <c r="D65" s="324"/>
      <c r="E65" s="131">
        <v>0</v>
      </c>
      <c r="F65" s="131">
        <v>0</v>
      </c>
      <c r="G65" s="131">
        <v>0</v>
      </c>
      <c r="H65" s="131">
        <v>0</v>
      </c>
      <c r="I65" s="131">
        <v>0</v>
      </c>
      <c r="J65" s="131">
        <v>0</v>
      </c>
      <c r="K65" s="131">
        <v>0</v>
      </c>
      <c r="L65" s="131">
        <v>0</v>
      </c>
      <c r="M65" s="71">
        <f>ROUND(SUM(E65:L65),0)</f>
        <v>0</v>
      </c>
    </row>
    <row r="66" spans="1:13" ht="12.75">
      <c r="A66" s="344"/>
      <c r="B66" s="188"/>
      <c r="C66" s="194"/>
      <c r="D66" s="195" t="s">
        <v>10</v>
      </c>
      <c r="E66" s="190">
        <f aca="true" t="shared" si="9" ref="E66:M66">ROUND(SUM(E64:E65),0)</f>
        <v>0</v>
      </c>
      <c r="F66" s="190">
        <f t="shared" si="9"/>
        <v>0</v>
      </c>
      <c r="G66" s="190">
        <f t="shared" si="9"/>
        <v>0</v>
      </c>
      <c r="H66" s="190">
        <f t="shared" si="9"/>
        <v>0</v>
      </c>
      <c r="I66" s="190">
        <f t="shared" si="9"/>
        <v>0</v>
      </c>
      <c r="J66" s="190">
        <f t="shared" si="9"/>
        <v>0</v>
      </c>
      <c r="K66" s="190">
        <f t="shared" si="9"/>
        <v>0</v>
      </c>
      <c r="L66" s="190">
        <f t="shared" si="9"/>
        <v>0</v>
      </c>
      <c r="M66" s="190">
        <f t="shared" si="9"/>
        <v>0</v>
      </c>
    </row>
    <row r="67" spans="1:13" s="53" customFormat="1" ht="12.75">
      <c r="A67" s="328">
        <v>7000</v>
      </c>
      <c r="B67" s="345" t="s">
        <v>8</v>
      </c>
      <c r="C67" s="346"/>
      <c r="D67" s="346"/>
      <c r="E67" s="346"/>
      <c r="F67" s="346"/>
      <c r="G67" s="346"/>
      <c r="H67" s="346"/>
      <c r="I67" s="346"/>
      <c r="J67" s="346"/>
      <c r="K67" s="346"/>
      <c r="L67" s="346"/>
      <c r="M67" s="347"/>
    </row>
    <row r="68" spans="1:13" ht="15.75" customHeight="1">
      <c r="A68" s="343"/>
      <c r="B68" s="322"/>
      <c r="C68" s="323"/>
      <c r="D68" s="324"/>
      <c r="E68" s="131">
        <v>0</v>
      </c>
      <c r="F68" s="131">
        <v>0</v>
      </c>
      <c r="G68" s="131">
        <v>0</v>
      </c>
      <c r="H68" s="131">
        <v>0</v>
      </c>
      <c r="I68" s="131">
        <v>0</v>
      </c>
      <c r="J68" s="131">
        <v>0</v>
      </c>
      <c r="K68" s="131">
        <v>0</v>
      </c>
      <c r="L68" s="131">
        <v>0</v>
      </c>
      <c r="M68" s="71">
        <f>ROUND(SUM(E68:L68),0)</f>
        <v>0</v>
      </c>
    </row>
    <row r="69" spans="1:13" ht="15.75" customHeight="1">
      <c r="A69" s="343"/>
      <c r="B69" s="322"/>
      <c r="C69" s="323"/>
      <c r="D69" s="324"/>
      <c r="E69" s="131">
        <v>0</v>
      </c>
      <c r="F69" s="131">
        <v>0</v>
      </c>
      <c r="G69" s="131">
        <v>0</v>
      </c>
      <c r="H69" s="131">
        <v>0</v>
      </c>
      <c r="I69" s="131">
        <v>0</v>
      </c>
      <c r="J69" s="131">
        <v>0</v>
      </c>
      <c r="K69" s="131">
        <v>0</v>
      </c>
      <c r="L69" s="131">
        <v>0</v>
      </c>
      <c r="M69" s="71">
        <f>ROUND(SUM(E69:L69),0)</f>
        <v>0</v>
      </c>
    </row>
    <row r="70" spans="1:13" ht="12.75">
      <c r="A70" s="344"/>
      <c r="B70" s="188"/>
      <c r="C70" s="194"/>
      <c r="D70" s="195" t="s">
        <v>10</v>
      </c>
      <c r="E70" s="190">
        <f aca="true" t="shared" si="10" ref="E70:M70">ROUND(SUM(E68:E69),0)</f>
        <v>0</v>
      </c>
      <c r="F70" s="190">
        <f t="shared" si="10"/>
        <v>0</v>
      </c>
      <c r="G70" s="190">
        <f t="shared" si="10"/>
        <v>0</v>
      </c>
      <c r="H70" s="190">
        <f t="shared" si="10"/>
        <v>0</v>
      </c>
      <c r="I70" s="190">
        <f t="shared" si="10"/>
        <v>0</v>
      </c>
      <c r="J70" s="190">
        <f t="shared" si="10"/>
        <v>0</v>
      </c>
      <c r="K70" s="190">
        <f t="shared" si="10"/>
        <v>0</v>
      </c>
      <c r="L70" s="190">
        <f t="shared" si="10"/>
        <v>0</v>
      </c>
      <c r="M70" s="190">
        <f t="shared" si="10"/>
        <v>0</v>
      </c>
    </row>
    <row r="71" spans="1:13" s="49" customFormat="1" ht="12.75">
      <c r="A71" s="200"/>
      <c r="B71" s="192"/>
      <c r="C71" s="192"/>
      <c r="D71" s="193"/>
      <c r="E71" s="177"/>
      <c r="F71" s="177"/>
      <c r="G71" s="177"/>
      <c r="H71" s="177"/>
      <c r="I71" s="177"/>
      <c r="J71" s="177"/>
      <c r="K71" s="177"/>
      <c r="L71" s="177"/>
      <c r="M71" s="199"/>
    </row>
    <row r="72" spans="1:13" ht="12.75">
      <c r="A72" s="185"/>
      <c r="B72" s="186"/>
      <c r="C72" s="186"/>
      <c r="D72" s="186" t="s">
        <v>288</v>
      </c>
      <c r="E72" s="70">
        <f aca="true" t="shared" si="11" ref="E72:L72">SUM(E19+E33+E49+E55+E62+E66+E70)</f>
        <v>50850</v>
      </c>
      <c r="F72" s="70">
        <f t="shared" si="11"/>
        <v>141252</v>
      </c>
      <c r="G72" s="70">
        <f t="shared" si="11"/>
        <v>2404404</v>
      </c>
      <c r="H72" s="70">
        <f t="shared" si="11"/>
        <v>42482</v>
      </c>
      <c r="I72" s="70">
        <f t="shared" si="11"/>
        <v>0</v>
      </c>
      <c r="J72" s="70">
        <f t="shared" si="11"/>
        <v>146693</v>
      </c>
      <c r="K72" s="70">
        <f t="shared" si="11"/>
        <v>0</v>
      </c>
      <c r="L72" s="70">
        <f t="shared" si="11"/>
        <v>1153595</v>
      </c>
      <c r="M72" s="201"/>
    </row>
    <row r="73" spans="1:13" ht="13.5" customHeight="1">
      <c r="A73" s="202"/>
      <c r="B73" s="203"/>
      <c r="C73" s="203"/>
      <c r="D73" s="208"/>
      <c r="E73" s="72"/>
      <c r="F73" s="72"/>
      <c r="G73" s="72"/>
      <c r="H73" s="207" t="s">
        <v>314</v>
      </c>
      <c r="I73" s="207"/>
      <c r="J73" s="207"/>
      <c r="K73" s="207"/>
      <c r="L73" s="207"/>
      <c r="M73" s="70">
        <f>SUM(M19+M33+M49+M55+M62+M66+M70)</f>
        <v>3939276</v>
      </c>
    </row>
    <row r="74" spans="1:13" ht="13.5" customHeight="1">
      <c r="A74" s="176"/>
      <c r="B74" s="51"/>
      <c r="C74" s="51"/>
      <c r="D74" s="51"/>
      <c r="E74" s="51"/>
      <c r="F74" s="51"/>
      <c r="G74" s="51"/>
      <c r="H74" s="51"/>
      <c r="I74" s="51"/>
      <c r="J74" s="51"/>
      <c r="K74" s="51"/>
      <c r="L74" s="51"/>
      <c r="M74" s="177"/>
    </row>
    <row r="76" spans="1:13" ht="17.25" customHeight="1">
      <c r="A76" s="329" t="s">
        <v>309</v>
      </c>
      <c r="B76" s="329"/>
      <c r="C76" s="329"/>
      <c r="D76" s="329"/>
      <c r="E76" s="329"/>
      <c r="F76" s="329"/>
      <c r="G76" s="329"/>
      <c r="H76" s="329"/>
      <c r="I76" s="329"/>
      <c r="J76" s="329"/>
      <c r="K76" s="329"/>
      <c r="L76" s="329"/>
      <c r="M76" s="329"/>
    </row>
    <row r="77" spans="1:13" s="204" customFormat="1" ht="17.25" customHeight="1">
      <c r="A77" s="349" t="s">
        <v>315</v>
      </c>
      <c r="B77" s="349"/>
      <c r="C77" s="349"/>
      <c r="D77" s="349"/>
      <c r="E77" s="349"/>
      <c r="F77" s="349"/>
      <c r="G77" s="349"/>
      <c r="H77" s="349"/>
      <c r="I77" s="349"/>
      <c r="J77" s="349"/>
      <c r="K77" s="349"/>
      <c r="L77" s="349"/>
      <c r="M77" s="349"/>
    </row>
    <row r="78" spans="1:13" ht="22.5" customHeight="1">
      <c r="A78" s="349" t="s">
        <v>306</v>
      </c>
      <c r="B78" s="349"/>
      <c r="C78" s="349"/>
      <c r="D78" s="349"/>
      <c r="E78" s="349"/>
      <c r="F78" s="349"/>
      <c r="G78" s="349"/>
      <c r="H78" s="349"/>
      <c r="I78" s="349"/>
      <c r="J78" s="349"/>
      <c r="K78" s="349"/>
      <c r="L78" s="349"/>
      <c r="M78" s="349"/>
    </row>
    <row r="79" spans="1:12" ht="57" customHeight="1">
      <c r="A79" s="348" t="s">
        <v>350</v>
      </c>
      <c r="B79" s="348"/>
      <c r="C79" s="348"/>
      <c r="D79" s="348"/>
      <c r="E79" s="348"/>
      <c r="F79" s="348"/>
      <c r="G79" s="348"/>
      <c r="H79" s="348"/>
      <c r="I79" s="348"/>
      <c r="J79" s="348"/>
      <c r="K79" s="348"/>
      <c r="L79" s="348"/>
    </row>
    <row r="80" spans="1:13" ht="21.75" customHeight="1">
      <c r="A80" s="319" t="s">
        <v>222</v>
      </c>
      <c r="B80" s="319"/>
      <c r="C80" s="319"/>
      <c r="D80" s="319"/>
      <c r="E80" s="319"/>
      <c r="F80" s="319"/>
      <c r="G80" s="319"/>
      <c r="H80" s="319"/>
      <c r="I80" s="319"/>
      <c r="J80" s="319"/>
      <c r="K80" s="319"/>
      <c r="L80" s="319"/>
      <c r="M80" s="319"/>
    </row>
    <row r="81" ht="12.75" customHeight="1"/>
    <row r="82" spans="1:13" ht="356.25" customHeight="1">
      <c r="A82" s="291" t="s">
        <v>351</v>
      </c>
      <c r="B82" s="291"/>
      <c r="C82" s="291"/>
      <c r="D82" s="291"/>
      <c r="E82" s="291"/>
      <c r="F82" s="291"/>
      <c r="G82" s="291"/>
      <c r="H82" s="291"/>
      <c r="I82" s="291"/>
      <c r="J82" s="291"/>
      <c r="K82" s="291"/>
      <c r="L82" s="291"/>
      <c r="M82" s="291"/>
    </row>
  </sheetData>
  <sheetProtection password="C120" sheet="1" insertRows="0" deleteRows="0"/>
  <mergeCells count="59">
    <mergeCell ref="B18:C18"/>
    <mergeCell ref="B10:C10"/>
    <mergeCell ref="B11:C11"/>
    <mergeCell ref="A1:C1"/>
    <mergeCell ref="A2:C2"/>
    <mergeCell ref="A3:C3"/>
    <mergeCell ref="A4:C4"/>
    <mergeCell ref="A7:M7"/>
    <mergeCell ref="A9:A19"/>
    <mergeCell ref="B8:C8"/>
    <mergeCell ref="A20:A33"/>
    <mergeCell ref="B20:C20"/>
    <mergeCell ref="B21:C21"/>
    <mergeCell ref="B22:C22"/>
    <mergeCell ref="B29:C29"/>
    <mergeCell ref="B30:C30"/>
    <mergeCell ref="B31:C31"/>
    <mergeCell ref="B32:C32"/>
    <mergeCell ref="B26:C26"/>
    <mergeCell ref="A39:A49"/>
    <mergeCell ref="B39:M39"/>
    <mergeCell ref="B40:D40"/>
    <mergeCell ref="B42:D42"/>
    <mergeCell ref="B43:D43"/>
    <mergeCell ref="B46:D46"/>
    <mergeCell ref="B47:D47"/>
    <mergeCell ref="B48:D48"/>
    <mergeCell ref="A50:A55"/>
    <mergeCell ref="B50:M50"/>
    <mergeCell ref="B51:D51"/>
    <mergeCell ref="B54:D54"/>
    <mergeCell ref="A56:A62"/>
    <mergeCell ref="B57:D57"/>
    <mergeCell ref="B56:M56"/>
    <mergeCell ref="A63:A66"/>
    <mergeCell ref="B63:M63"/>
    <mergeCell ref="B64:D64"/>
    <mergeCell ref="B65:D65"/>
    <mergeCell ref="A80:M80"/>
    <mergeCell ref="B61:D61"/>
    <mergeCell ref="A76:M76"/>
    <mergeCell ref="A77:M77"/>
    <mergeCell ref="A78:M78"/>
    <mergeCell ref="A82:M82"/>
    <mergeCell ref="A67:A70"/>
    <mergeCell ref="B67:M67"/>
    <mergeCell ref="B68:D68"/>
    <mergeCell ref="B69:D69"/>
    <mergeCell ref="A79:L79"/>
    <mergeCell ref="B12:C12"/>
    <mergeCell ref="B24:C24"/>
    <mergeCell ref="B38:C38"/>
    <mergeCell ref="B13:C13"/>
    <mergeCell ref="B14:C14"/>
    <mergeCell ref="B16:C16"/>
    <mergeCell ref="B15:C15"/>
    <mergeCell ref="B23:C23"/>
    <mergeCell ref="B25:C25"/>
    <mergeCell ref="B17:C17"/>
  </mergeCells>
  <dataValidations count="1">
    <dataValidation type="whole" showInputMessage="1" showErrorMessage="1" errorTitle="Whole Numbers Only" error="Please enter whole numbers only." sqref="E64:L65 E10:L18 E21:L32 E40:L48 E68:L69 E51:L54 E57:L61">
      <formula1>0</formula1>
      <formula2>1000000000</formula2>
    </dataValidation>
  </dataValidations>
  <printOptions horizontalCentered="1"/>
  <pageMargins left="0" right="0" top="0" bottom="0" header="0.17" footer="0"/>
  <pageSetup fitToHeight="0" fitToWidth="1" horizontalDpi="600" verticalDpi="600" orientation="landscape" scale="94" r:id="rId1"/>
  <headerFooter>
    <oddFooter>&amp;L&amp;8SSSP 2014-15 Budget Plan
(9/23/14)&amp;C&amp;8Date Printed
&amp;D&amp;R&amp;8Page &amp;P of &amp;N</oddFooter>
  </headerFooter>
  <rowBreaks count="1" manualBreakCount="1">
    <brk id="74" max="255"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J58"/>
  <sheetViews>
    <sheetView view="pageLayout" zoomScale="80" zoomScalePageLayoutView="80" workbookViewId="0" topLeftCell="A1">
      <selection activeCell="D43" sqref="D43"/>
    </sheetView>
  </sheetViews>
  <sheetFormatPr defaultColWidth="9.140625" defaultRowHeight="12.75"/>
  <cols>
    <col min="1" max="1" width="3.8515625" style="40" customWidth="1"/>
    <col min="2" max="2" width="54.28125" style="40" customWidth="1"/>
    <col min="3" max="3" width="19.7109375" style="40" customWidth="1"/>
    <col min="4" max="4" width="37.28125" style="40" customWidth="1"/>
    <col min="5" max="5" width="21.7109375" style="40" customWidth="1"/>
    <col min="6" max="6" width="10.8515625" style="40" customWidth="1"/>
    <col min="7" max="7" width="12.00390625" style="40" customWidth="1"/>
    <col min="8" max="16384" width="9.140625" style="40" customWidth="1"/>
  </cols>
  <sheetData>
    <row r="1" spans="1:3" ht="15" customHeight="1">
      <c r="A1" s="299" t="str">
        <f>'Part I Funding'!B1</f>
        <v>2014-15</v>
      </c>
      <c r="B1" s="301"/>
      <c r="C1" s="73"/>
    </row>
    <row r="2" spans="1:6" ht="15" customHeight="1">
      <c r="A2" s="370" t="str">
        <f>IF('Do First'!I2="Select district"," ",'Do First'!I2)</f>
        <v>Riverside CCD</v>
      </c>
      <c r="B2" s="371"/>
      <c r="C2" s="125"/>
      <c r="D2" s="38"/>
      <c r="E2" s="38"/>
      <c r="F2" s="38"/>
    </row>
    <row r="3" spans="1:6" ht="15" customHeight="1">
      <c r="A3" s="370" t="str">
        <f>IF('Do First'!I3="Select college"," ",'Do First'!I3)</f>
        <v>Riverside College</v>
      </c>
      <c r="B3" s="371"/>
      <c r="C3" s="125"/>
      <c r="E3" s="38"/>
      <c r="F3" s="38"/>
    </row>
    <row r="4" spans="1:6" ht="15" customHeight="1">
      <c r="A4" s="372" t="str">
        <f>'Part I Funding'!B4</f>
        <v>CREDIT</v>
      </c>
      <c r="B4" s="373"/>
      <c r="C4" s="125"/>
      <c r="D4" s="38"/>
      <c r="F4" s="47"/>
    </row>
    <row r="5" spans="1:6" ht="6.75" customHeight="1">
      <c r="A5" s="48"/>
      <c r="B5" s="48"/>
      <c r="C5" s="48"/>
      <c r="D5" s="48"/>
      <c r="E5" s="49"/>
      <c r="F5" s="49"/>
    </row>
    <row r="6" spans="1:6" ht="15" customHeight="1">
      <c r="A6" s="48"/>
      <c r="B6" s="48"/>
      <c r="C6" s="48"/>
      <c r="D6" s="48"/>
      <c r="E6" s="49"/>
      <c r="F6" s="49"/>
    </row>
    <row r="7" spans="1:6" ht="15" customHeight="1">
      <c r="A7" s="48"/>
      <c r="B7" s="48"/>
      <c r="C7" s="48"/>
      <c r="D7" s="48"/>
      <c r="E7" s="49"/>
      <c r="F7" s="49"/>
    </row>
    <row r="8" spans="1:6" ht="15" customHeight="1">
      <c r="A8" s="48"/>
      <c r="B8" s="48"/>
      <c r="C8" s="48"/>
      <c r="D8" s="48"/>
      <c r="E8" s="49"/>
      <c r="F8" s="49"/>
    </row>
    <row r="9" spans="1:6" ht="15">
      <c r="A9" s="76" t="s">
        <v>226</v>
      </c>
      <c r="B9" s="48"/>
      <c r="C9" s="48"/>
      <c r="D9" s="48"/>
      <c r="E9" s="49"/>
      <c r="F9" s="49"/>
    </row>
    <row r="10" spans="1:6" ht="5.25" customHeight="1">
      <c r="A10" s="48"/>
      <c r="B10" s="48"/>
      <c r="C10" s="48"/>
      <c r="D10" s="48"/>
      <c r="E10" s="49"/>
      <c r="F10" s="49"/>
    </row>
    <row r="11" spans="1:6" ht="15">
      <c r="A11" s="178" t="str">
        <f>'Part I Funding'!B9</f>
        <v>Part I: Funding</v>
      </c>
      <c r="B11" s="48"/>
      <c r="C11" s="48"/>
      <c r="D11" s="48"/>
      <c r="E11" s="49"/>
      <c r="F11" s="49"/>
    </row>
    <row r="12" spans="1:6" ht="15">
      <c r="A12" s="48"/>
      <c r="B12" s="178" t="str">
        <f>'Part I Funding'!B10</f>
        <v>Total 2014-15 Student Success and Support Program Allocation </v>
      </c>
      <c r="C12" s="48"/>
      <c r="D12" s="181">
        <f>'Part I Funding'!F10</f>
        <v>1957288</v>
      </c>
      <c r="E12" s="49"/>
      <c r="F12" s="49"/>
    </row>
    <row r="13" spans="3:10" s="43" customFormat="1" ht="12.75">
      <c r="C13" s="93"/>
      <c r="E13" s="216"/>
      <c r="F13" s="137"/>
      <c r="G13" s="216"/>
      <c r="H13" s="216"/>
      <c r="I13" s="81"/>
      <c r="J13" s="81"/>
    </row>
    <row r="14" spans="2:8" s="81" customFormat="1" ht="15" customHeight="1">
      <c r="B14" s="93" t="s">
        <v>328</v>
      </c>
      <c r="C14" s="221"/>
      <c r="D14" s="225">
        <f>SUM('Part I Funding'!F12)</f>
        <v>0</v>
      </c>
      <c r="G14" s="217"/>
      <c r="H14" s="217"/>
    </row>
    <row r="15" spans="2:5" s="215" customFormat="1" ht="15" customHeight="1">
      <c r="B15" s="311" t="s">
        <v>332</v>
      </c>
      <c r="C15" s="312"/>
      <c r="D15" s="226">
        <f>SUM('Part I Funding'!F13)</f>
        <v>1957288</v>
      </c>
      <c r="E15" s="224"/>
    </row>
    <row r="16" spans="1:6" ht="15">
      <c r="A16" s="48"/>
      <c r="B16" s="178"/>
      <c r="C16" s="48"/>
      <c r="D16" s="222"/>
      <c r="E16" s="49"/>
      <c r="F16" s="49"/>
    </row>
    <row r="17" spans="1:6" ht="15" customHeight="1">
      <c r="A17" s="48"/>
      <c r="B17" s="48"/>
      <c r="C17" s="48"/>
      <c r="D17" s="48"/>
      <c r="E17" s="49"/>
      <c r="F17" s="49"/>
    </row>
    <row r="18" spans="2:6" s="48" customFormat="1" ht="15">
      <c r="B18" s="79" t="str">
        <f>'Part I Funding'!B16</f>
        <v>Total 2014-15 Planned Expenditures in the Student Success and Support Program:</v>
      </c>
      <c r="D18" s="111"/>
      <c r="E18" s="50"/>
      <c r="F18" s="109"/>
    </row>
    <row r="19" spans="1:6" s="48" customFormat="1" ht="15">
      <c r="A19" s="110"/>
      <c r="B19" s="284" t="str">
        <f>'Part I Funding'!C18</f>
        <v>Student Success and Support Program Allocation (Part II: Planned Expenditures)</v>
      </c>
      <c r="C19" s="368"/>
      <c r="D19" s="112">
        <f>'Part I Funding'!F18</f>
        <v>1957288</v>
      </c>
      <c r="E19" s="50"/>
      <c r="F19" s="109"/>
    </row>
    <row r="20" spans="1:6" s="48" customFormat="1" ht="15">
      <c r="A20" s="110"/>
      <c r="B20" s="284" t="str">
        <f>'Part I Funding'!C19</f>
        <v>District Match (Part III: Planned District Match)</v>
      </c>
      <c r="C20" s="368"/>
      <c r="D20" s="112">
        <f>'Part I Funding'!F19</f>
        <v>3939276</v>
      </c>
      <c r="E20" s="50"/>
      <c r="F20" s="109"/>
    </row>
    <row r="21" spans="1:6" s="48" customFormat="1" ht="15">
      <c r="A21" s="110"/>
      <c r="B21" s="139" t="s">
        <v>346</v>
      </c>
      <c r="C21" s="115">
        <f>'Part I Funding'!E20</f>
        <v>3914576</v>
      </c>
      <c r="D21" s="114"/>
      <c r="E21" s="50"/>
      <c r="F21" s="109"/>
    </row>
    <row r="22" spans="1:6" s="48" customFormat="1" ht="17.25" customHeight="1">
      <c r="A22" s="79"/>
      <c r="B22" s="55"/>
      <c r="C22" s="55"/>
      <c r="D22" s="50"/>
      <c r="E22" s="50"/>
      <c r="F22" s="109"/>
    </row>
    <row r="23" spans="1:6" s="48" customFormat="1" ht="15">
      <c r="A23" s="374" t="str">
        <f>'Part I Funding'!B22</f>
        <v>Total Planned Expenditures in the SSSP</v>
      </c>
      <c r="B23" s="374"/>
      <c r="C23" s="375"/>
      <c r="D23" s="182">
        <f>SUM(D19:D22)</f>
        <v>5896564</v>
      </c>
      <c r="E23" s="50"/>
      <c r="F23" s="109"/>
    </row>
    <row r="24" spans="1:6" s="48" customFormat="1" ht="5.25" customHeight="1">
      <c r="A24" s="79"/>
      <c r="B24" s="55"/>
      <c r="C24" s="55"/>
      <c r="D24" s="50"/>
      <c r="E24" s="50"/>
      <c r="F24" s="109"/>
    </row>
    <row r="25" spans="1:6" s="48" customFormat="1" ht="15.75" customHeight="1">
      <c r="A25" s="79"/>
      <c r="B25" s="55"/>
      <c r="C25" s="55"/>
      <c r="D25" s="50"/>
      <c r="E25" s="50"/>
      <c r="F25" s="109"/>
    </row>
    <row r="26" spans="1:6" s="48" customFormat="1" ht="17.25" customHeight="1">
      <c r="A26" s="79"/>
      <c r="B26" s="50"/>
      <c r="C26" s="50"/>
      <c r="D26" s="50"/>
      <c r="E26" s="50"/>
      <c r="F26" s="109"/>
    </row>
    <row r="27" spans="1:6" s="48" customFormat="1" ht="15">
      <c r="A27" s="79"/>
      <c r="B27" s="50" t="str">
        <f>'Part I Funding'!B26</f>
        <v>Balance 2014-15 Student Success and Support Program Allocation:</v>
      </c>
      <c r="C27" s="50"/>
      <c r="D27" s="113">
        <f>'Part I Funding'!F26</f>
        <v>0</v>
      </c>
      <c r="E27" s="50"/>
      <c r="F27" s="109"/>
    </row>
    <row r="28" spans="1:6" s="48" customFormat="1" ht="5.25" customHeight="1">
      <c r="A28" s="79"/>
      <c r="B28" s="50"/>
      <c r="C28" s="50"/>
      <c r="D28" s="50"/>
      <c r="E28" s="50"/>
      <c r="F28" s="109"/>
    </row>
    <row r="29" spans="1:6" s="48" customFormat="1" ht="9.75" customHeight="1">
      <c r="A29" s="79"/>
      <c r="B29" s="50"/>
      <c r="C29" s="50"/>
      <c r="D29" s="50"/>
      <c r="E29" s="50"/>
      <c r="F29" s="109"/>
    </row>
    <row r="30" spans="1:6" s="48" customFormat="1" ht="15.75" customHeight="1">
      <c r="A30" s="79"/>
      <c r="B30" s="50"/>
      <c r="C30" s="50"/>
      <c r="D30" s="50"/>
      <c r="E30" s="50"/>
      <c r="F30" s="109"/>
    </row>
    <row r="31" spans="1:6" s="48" customFormat="1" ht="15">
      <c r="A31" s="79"/>
      <c r="B31" s="51" t="s">
        <v>273</v>
      </c>
      <c r="C31" s="180" t="str">
        <f>IF('Part III Planned District Match'!M73&gt;='Part I Funding'!E20,"Yes","No")</f>
        <v>Yes</v>
      </c>
      <c r="D31" s="179"/>
      <c r="E31" s="50"/>
      <c r="F31" s="109"/>
    </row>
    <row r="32" spans="1:6" s="48" customFormat="1" ht="15">
      <c r="A32" s="79"/>
      <c r="B32" s="51"/>
      <c r="C32" s="213"/>
      <c r="D32" s="179"/>
      <c r="E32" s="50"/>
      <c r="F32" s="109"/>
    </row>
    <row r="33" spans="1:6" s="48" customFormat="1" ht="15">
      <c r="A33" s="79"/>
      <c r="B33" s="51"/>
      <c r="C33" s="213"/>
      <c r="D33" s="179"/>
      <c r="E33" s="50"/>
      <c r="F33" s="109"/>
    </row>
    <row r="34" spans="1:6" s="48" customFormat="1" ht="13.5" customHeight="1">
      <c r="A34" s="79"/>
      <c r="B34" s="50"/>
      <c r="C34" s="50"/>
      <c r="D34" s="50"/>
      <c r="E34" s="50"/>
      <c r="F34" s="109"/>
    </row>
    <row r="35" spans="1:6" s="48" customFormat="1" ht="5.25" customHeight="1">
      <c r="A35" s="79"/>
      <c r="B35" s="50"/>
      <c r="C35" s="50"/>
      <c r="D35" s="50"/>
      <c r="E35" s="50"/>
      <c r="F35" s="109"/>
    </row>
    <row r="36" spans="1:6" ht="13.5">
      <c r="A36" s="56" t="s">
        <v>11</v>
      </c>
      <c r="B36" s="56"/>
      <c r="C36" s="56"/>
      <c r="D36" s="57"/>
      <c r="E36" s="57"/>
      <c r="F36" s="57"/>
    </row>
    <row r="37" spans="1:6" ht="29.25" customHeight="1">
      <c r="A37" s="369" t="s">
        <v>327</v>
      </c>
      <c r="B37" s="369"/>
      <c r="C37" s="369"/>
      <c r="D37" s="369"/>
      <c r="E37" s="369"/>
      <c r="F37" s="369"/>
    </row>
    <row r="38" ht="15" customHeight="1"/>
    <row r="39" spans="1:6" s="118" customFormat="1" ht="12.75">
      <c r="A39" s="365"/>
      <c r="B39" s="365"/>
      <c r="C39" s="366"/>
      <c r="D39" s="122"/>
      <c r="E39" s="116"/>
      <c r="F39" s="117"/>
    </row>
    <row r="40" spans="1:6" s="118" customFormat="1" ht="10.5">
      <c r="A40" s="367"/>
      <c r="B40" s="367"/>
      <c r="C40" s="367"/>
      <c r="D40" s="119" t="s">
        <v>207</v>
      </c>
      <c r="E40" s="119" t="s">
        <v>7</v>
      </c>
      <c r="F40" s="119" t="s">
        <v>6</v>
      </c>
    </row>
    <row r="41" spans="1:4" s="118" customFormat="1" ht="10.5">
      <c r="A41" s="120" t="s">
        <v>352</v>
      </c>
      <c r="B41" s="120"/>
      <c r="C41" s="120"/>
      <c r="D41" s="121"/>
    </row>
    <row r="42" spans="1:4" s="118" customFormat="1" ht="15" customHeight="1">
      <c r="A42" s="121"/>
      <c r="B42" s="121"/>
      <c r="C42" s="121"/>
      <c r="D42" s="121"/>
    </row>
    <row r="43" spans="1:6" s="118" customFormat="1" ht="10.5">
      <c r="A43" s="365"/>
      <c r="B43" s="365"/>
      <c r="C43" s="366"/>
      <c r="D43" s="123"/>
      <c r="E43" s="116"/>
      <c r="F43" s="117"/>
    </row>
    <row r="44" spans="1:6" s="118" customFormat="1" ht="10.5">
      <c r="A44" s="367"/>
      <c r="B44" s="367"/>
      <c r="C44" s="367"/>
      <c r="D44" s="119" t="s">
        <v>207</v>
      </c>
      <c r="E44" s="119" t="s">
        <v>7</v>
      </c>
      <c r="F44" s="119" t="s">
        <v>6</v>
      </c>
    </row>
    <row r="45" spans="1:4" s="118" customFormat="1" ht="10.5">
      <c r="A45" s="120" t="s">
        <v>324</v>
      </c>
      <c r="B45" s="120"/>
      <c r="C45" s="120"/>
      <c r="D45" s="121"/>
    </row>
    <row r="47" spans="1:6" s="118" customFormat="1" ht="10.5">
      <c r="A47" s="365"/>
      <c r="B47" s="365"/>
      <c r="C47" s="366"/>
      <c r="D47" s="124"/>
      <c r="E47" s="116"/>
      <c r="F47" s="117"/>
    </row>
    <row r="48" spans="1:6" s="118" customFormat="1" ht="10.5">
      <c r="A48" s="367"/>
      <c r="B48" s="367"/>
      <c r="C48" s="367"/>
      <c r="D48" s="119" t="s">
        <v>207</v>
      </c>
      <c r="E48" s="119" t="s">
        <v>7</v>
      </c>
      <c r="F48" s="119" t="s">
        <v>6</v>
      </c>
    </row>
    <row r="49" spans="1:4" s="118" customFormat="1" ht="10.5">
      <c r="A49" s="120" t="s">
        <v>206</v>
      </c>
      <c r="B49" s="120"/>
      <c r="C49" s="120"/>
      <c r="D49" s="121"/>
    </row>
    <row r="50" spans="1:5" ht="12.75">
      <c r="A50" s="58"/>
      <c r="B50" s="58"/>
      <c r="C50" s="58"/>
      <c r="D50" s="58"/>
      <c r="E50" s="58"/>
    </row>
    <row r="51" spans="1:6" s="118" customFormat="1" ht="10.5">
      <c r="A51" s="365"/>
      <c r="B51" s="365"/>
      <c r="C51" s="366"/>
      <c r="D51" s="123"/>
      <c r="E51" s="116"/>
      <c r="F51" s="117"/>
    </row>
    <row r="52" spans="1:6" s="118" customFormat="1" ht="10.5">
      <c r="A52" s="367"/>
      <c r="B52" s="367"/>
      <c r="C52" s="367"/>
      <c r="D52" s="119" t="s">
        <v>207</v>
      </c>
      <c r="E52" s="119" t="s">
        <v>7</v>
      </c>
      <c r="F52" s="119" t="s">
        <v>6</v>
      </c>
    </row>
    <row r="53" spans="1:4" s="118" customFormat="1" ht="10.5">
      <c r="A53" s="120" t="s">
        <v>326</v>
      </c>
      <c r="B53" s="120"/>
      <c r="C53" s="120"/>
      <c r="D53" s="121"/>
    </row>
    <row r="55" spans="1:6" s="118" customFormat="1" ht="12.75">
      <c r="A55" s="365"/>
      <c r="B55" s="365"/>
      <c r="C55" s="366"/>
      <c r="D55" s="122"/>
      <c r="E55" s="116"/>
      <c r="F55" s="117"/>
    </row>
    <row r="56" spans="1:6" s="118" customFormat="1" ht="10.5">
      <c r="A56" s="367"/>
      <c r="B56" s="367"/>
      <c r="C56" s="367"/>
      <c r="D56" s="119" t="s">
        <v>207</v>
      </c>
      <c r="E56" s="119" t="s">
        <v>7</v>
      </c>
      <c r="F56" s="119" t="s">
        <v>6</v>
      </c>
    </row>
    <row r="57" spans="1:4" s="118" customFormat="1" ht="10.5">
      <c r="A57" s="120" t="s">
        <v>325</v>
      </c>
      <c r="B57" s="120"/>
      <c r="C57" s="120"/>
      <c r="D57" s="121"/>
    </row>
    <row r="58" spans="1:4" s="118" customFormat="1" ht="15" customHeight="1">
      <c r="A58" s="121"/>
      <c r="B58" s="121"/>
      <c r="C58" s="121"/>
      <c r="D58" s="121"/>
    </row>
  </sheetData>
  <sheetProtection password="C120" sheet="1" selectLockedCells="1"/>
  <mergeCells count="19">
    <mergeCell ref="A48:C48"/>
    <mergeCell ref="A39:C39"/>
    <mergeCell ref="A47:C47"/>
    <mergeCell ref="A1:B1"/>
    <mergeCell ref="A2:B2"/>
    <mergeCell ref="A3:B3"/>
    <mergeCell ref="A4:B4"/>
    <mergeCell ref="A23:C23"/>
    <mergeCell ref="B15:C15"/>
    <mergeCell ref="A55:C55"/>
    <mergeCell ref="A56:C56"/>
    <mergeCell ref="A51:C51"/>
    <mergeCell ref="A52:C52"/>
    <mergeCell ref="B19:C19"/>
    <mergeCell ref="B20:C20"/>
    <mergeCell ref="A43:C43"/>
    <mergeCell ref="A44:C44"/>
    <mergeCell ref="A40:C40"/>
    <mergeCell ref="A37:F37"/>
  </mergeCells>
  <dataValidations count="3">
    <dataValidation type="whole" allowBlank="1" showInputMessage="1" showErrorMessage="1" promptTitle="Phone" prompt="Please enter a ten digit phone number, including area code. No need for (  ) or -" errorTitle="Oops" error="Enter only a ten digit number, no spaces or parenthesis" sqref="E47 E39 E43 E55 E51">
      <formula1>1000000000</formula1>
      <formula2>9999999999</formula2>
    </dataValidation>
    <dataValidation type="list" allowBlank="1" showInputMessage="1" showErrorMessage="1" sqref="C14">
      <formula1>CCC_Flexibility_Categorical_Programs</formula1>
    </dataValidation>
    <dataValidation type="whole" operator="greaterThanOrEqual" allowBlank="1" showInputMessage="1" showErrorMessage="1" errorTitle="Please enter whole numbers only." error="Please enter whole numbers only." sqref="D14">
      <formula1>0</formula1>
    </dataValidation>
  </dataValidations>
  <printOptions horizontalCentered="1"/>
  <pageMargins left="0.25" right="0.25" top="0.48" bottom="0.75" header="0.3" footer="0.3"/>
  <pageSetup fitToHeight="0" fitToWidth="1" horizontalDpi="600" verticalDpi="600" orientation="portrait" scale="70" r:id="rId1"/>
  <headerFooter>
    <oddFooter>&amp;L&amp;8SSSP 2014-15 Budget Plan
(4/3/14)&amp;C&amp;8Date Printed
&amp;D&amp;R&amp;8Page &amp;P of &amp;N</oddFooter>
  </headerFooter>
</worksheet>
</file>

<file path=xl/worksheets/sheet7.xml><?xml version="1.0" encoding="utf-8"?>
<worksheet xmlns="http://schemas.openxmlformats.org/spreadsheetml/2006/main" xmlns:r="http://schemas.openxmlformats.org/officeDocument/2006/relationships">
  <sheetPr codeName="Sheet7">
    <tabColor theme="1"/>
  </sheetPr>
  <dimension ref="A1:G117"/>
  <sheetViews>
    <sheetView zoomScalePageLayoutView="0" workbookViewId="0" topLeftCell="A1">
      <selection activeCell="G34" sqref="G34"/>
    </sheetView>
  </sheetViews>
  <sheetFormatPr defaultColWidth="9.140625" defaultRowHeight="12.75"/>
  <cols>
    <col min="1" max="1" width="25.00390625" style="14" customWidth="1"/>
    <col min="2" max="2" width="6.00390625" style="14" customWidth="1"/>
    <col min="3" max="3" width="30.140625" style="14" customWidth="1"/>
    <col min="4" max="4" width="3.140625" style="3" customWidth="1"/>
    <col min="5" max="5" width="2.28125" style="3" customWidth="1"/>
    <col min="6" max="6" width="2.57421875" style="3" customWidth="1"/>
    <col min="7" max="7" width="27.57421875" style="3" customWidth="1"/>
    <col min="8" max="8" width="4.7109375" style="3" customWidth="1"/>
    <col min="9" max="9" width="13.7109375" style="3" bestFit="1" customWidth="1"/>
    <col min="10" max="10" width="3.8515625" style="3" customWidth="1"/>
    <col min="11" max="11" width="49.421875" style="3" customWidth="1"/>
    <col min="12" max="16384" width="9.140625" style="3" customWidth="1"/>
  </cols>
  <sheetData>
    <row r="1" spans="1:3" ht="13.5">
      <c r="A1" s="1" t="s">
        <v>19</v>
      </c>
      <c r="B1" s="1"/>
      <c r="C1" s="2" t="s">
        <v>20</v>
      </c>
    </row>
    <row r="2" spans="1:7" ht="13.5">
      <c r="A2" s="4" t="s">
        <v>218</v>
      </c>
      <c r="B2" s="5"/>
      <c r="C2" s="6" t="s">
        <v>219</v>
      </c>
      <c r="G2" s="6" t="s">
        <v>216</v>
      </c>
    </row>
    <row r="3" spans="1:7" ht="13.5">
      <c r="A3" s="5" t="s">
        <v>21</v>
      </c>
      <c r="B3" s="5"/>
      <c r="C3" s="5" t="s">
        <v>22</v>
      </c>
      <c r="G3" s="3" t="s">
        <v>214</v>
      </c>
    </row>
    <row r="4" spans="1:7" ht="13.5">
      <c r="A4" s="5" t="s">
        <v>23</v>
      </c>
      <c r="B4" s="5"/>
      <c r="C4" s="5" t="s">
        <v>24</v>
      </c>
      <c r="G4" s="3" t="s">
        <v>215</v>
      </c>
    </row>
    <row r="5" spans="1:3" ht="13.5">
      <c r="A5" s="5" t="s">
        <v>25</v>
      </c>
      <c r="B5" s="5"/>
      <c r="C5" s="5" t="s">
        <v>26</v>
      </c>
    </row>
    <row r="6" spans="1:3" ht="13.5">
      <c r="A6" s="5" t="s">
        <v>27</v>
      </c>
      <c r="B6" s="5"/>
      <c r="C6" s="5" t="s">
        <v>28</v>
      </c>
    </row>
    <row r="7" spans="1:3" ht="13.5">
      <c r="A7" s="5" t="s">
        <v>29</v>
      </c>
      <c r="B7" s="5"/>
      <c r="C7" s="5" t="s">
        <v>30</v>
      </c>
    </row>
    <row r="8" spans="1:3" ht="13.5">
      <c r="A8" s="5" t="s">
        <v>31</v>
      </c>
      <c r="B8" s="7"/>
      <c r="C8" s="5" t="s">
        <v>32</v>
      </c>
    </row>
    <row r="9" spans="1:3" ht="13.5">
      <c r="A9" s="7" t="s">
        <v>33</v>
      </c>
      <c r="B9" s="7"/>
      <c r="C9" s="5" t="s">
        <v>34</v>
      </c>
    </row>
    <row r="10" spans="1:3" ht="13.5">
      <c r="A10" s="5" t="s">
        <v>35</v>
      </c>
      <c r="B10" s="5"/>
      <c r="C10" s="5" t="s">
        <v>36</v>
      </c>
    </row>
    <row r="11" spans="1:3" ht="13.5">
      <c r="A11" s="5" t="s">
        <v>37</v>
      </c>
      <c r="B11" s="5"/>
      <c r="C11" s="5" t="s">
        <v>38</v>
      </c>
    </row>
    <row r="12" spans="1:3" ht="13.5">
      <c r="A12" s="5" t="s">
        <v>39</v>
      </c>
      <c r="B12" s="5"/>
      <c r="C12" s="5" t="s">
        <v>40</v>
      </c>
    </row>
    <row r="13" spans="1:3" ht="13.5">
      <c r="A13" s="5" t="s">
        <v>41</v>
      </c>
      <c r="B13" s="5"/>
      <c r="C13" s="5" t="s">
        <v>42</v>
      </c>
    </row>
    <row r="14" spans="1:3" ht="13.5">
      <c r="A14" s="5" t="s">
        <v>43</v>
      </c>
      <c r="B14" s="5"/>
      <c r="C14" s="5" t="s">
        <v>44</v>
      </c>
    </row>
    <row r="15" spans="1:3" ht="13.5">
      <c r="A15" s="8" t="s">
        <v>45</v>
      </c>
      <c r="B15" s="5"/>
      <c r="C15" s="5" t="s">
        <v>46</v>
      </c>
    </row>
    <row r="16" spans="1:3" ht="13.5">
      <c r="A16" s="5" t="s">
        <v>47</v>
      </c>
      <c r="B16" s="5"/>
      <c r="C16" s="5" t="s">
        <v>48</v>
      </c>
    </row>
    <row r="17" spans="1:3" ht="13.5">
      <c r="A17" s="5" t="s">
        <v>49</v>
      </c>
      <c r="B17" s="5"/>
      <c r="C17" s="5" t="s">
        <v>50</v>
      </c>
    </row>
    <row r="18" spans="1:3" ht="13.5">
      <c r="A18" s="5" t="s">
        <v>51</v>
      </c>
      <c r="B18" s="5"/>
      <c r="C18" s="5" t="s">
        <v>52</v>
      </c>
    </row>
    <row r="19" spans="1:3" ht="13.5">
      <c r="A19" s="5" t="s">
        <v>53</v>
      </c>
      <c r="B19" s="8"/>
      <c r="C19" s="5" t="s">
        <v>54</v>
      </c>
    </row>
    <row r="20" spans="1:3" ht="13.5">
      <c r="A20" s="5" t="s">
        <v>55</v>
      </c>
      <c r="B20" s="5"/>
      <c r="C20" s="5" t="s">
        <v>56</v>
      </c>
    </row>
    <row r="21" spans="1:3" ht="13.5">
      <c r="A21" s="5" t="s">
        <v>57</v>
      </c>
      <c r="B21" s="5"/>
      <c r="C21" s="5" t="s">
        <v>58</v>
      </c>
    </row>
    <row r="22" spans="1:3" ht="13.5">
      <c r="A22" s="5" t="s">
        <v>59</v>
      </c>
      <c r="B22" s="5"/>
      <c r="C22" s="5" t="s">
        <v>60</v>
      </c>
    </row>
    <row r="23" spans="1:3" ht="13.5">
      <c r="A23" s="5" t="s">
        <v>61</v>
      </c>
      <c r="B23" s="5"/>
      <c r="C23" s="8" t="s">
        <v>62</v>
      </c>
    </row>
    <row r="24" spans="1:3" ht="13.5">
      <c r="A24" s="5" t="s">
        <v>63</v>
      </c>
      <c r="B24" s="5"/>
      <c r="C24" s="5" t="s">
        <v>64</v>
      </c>
    </row>
    <row r="25" spans="1:3" ht="13.5">
      <c r="A25" s="5" t="s">
        <v>65</v>
      </c>
      <c r="B25" s="5"/>
      <c r="C25" s="5" t="s">
        <v>66</v>
      </c>
    </row>
    <row r="26" spans="1:3" ht="13.5">
      <c r="A26" s="5" t="s">
        <v>67</v>
      </c>
      <c r="B26" s="5"/>
      <c r="C26" s="5" t="s">
        <v>68</v>
      </c>
    </row>
    <row r="27" spans="1:3" ht="13.5">
      <c r="A27" s="5" t="s">
        <v>69</v>
      </c>
      <c r="B27" s="5"/>
      <c r="C27" s="5" t="s">
        <v>70</v>
      </c>
    </row>
    <row r="28" spans="1:3" ht="13.5">
      <c r="A28" s="5" t="s">
        <v>71</v>
      </c>
      <c r="B28" s="5"/>
      <c r="C28" s="5" t="s">
        <v>72</v>
      </c>
    </row>
    <row r="29" spans="1:3" ht="13.5">
      <c r="A29" s="5" t="s">
        <v>73</v>
      </c>
      <c r="B29" s="5"/>
      <c r="C29" s="5" t="s">
        <v>74</v>
      </c>
    </row>
    <row r="30" spans="1:3" ht="13.5">
      <c r="A30" s="5" t="s">
        <v>75</v>
      </c>
      <c r="B30" s="5"/>
      <c r="C30" s="5" t="s">
        <v>76</v>
      </c>
    </row>
    <row r="31" spans="1:3" ht="13.5">
      <c r="A31" s="5" t="s">
        <v>77</v>
      </c>
      <c r="B31" s="5"/>
      <c r="C31" s="5" t="s">
        <v>78</v>
      </c>
    </row>
    <row r="32" spans="1:3" ht="13.5">
      <c r="A32" s="5" t="s">
        <v>79</v>
      </c>
      <c r="B32" s="5"/>
      <c r="C32" s="5" t="s">
        <v>80</v>
      </c>
    </row>
    <row r="33" spans="1:3" ht="13.5">
      <c r="A33" s="5" t="s">
        <v>81</v>
      </c>
      <c r="B33" s="5"/>
      <c r="C33" s="5" t="s">
        <v>82</v>
      </c>
    </row>
    <row r="34" spans="1:3" ht="13.5">
      <c r="A34" s="5" t="s">
        <v>83</v>
      </c>
      <c r="B34" s="5"/>
      <c r="C34" s="5" t="s">
        <v>84</v>
      </c>
    </row>
    <row r="35" spans="1:3" ht="13.5">
      <c r="A35" s="5" t="s">
        <v>85</v>
      </c>
      <c r="B35" s="5"/>
      <c r="C35" s="5" t="s">
        <v>86</v>
      </c>
    </row>
    <row r="36" spans="1:3" ht="13.5">
      <c r="A36" s="5" t="s">
        <v>87</v>
      </c>
      <c r="B36" s="5"/>
      <c r="C36" s="5" t="s">
        <v>88</v>
      </c>
    </row>
    <row r="37" spans="1:3" ht="13.5">
      <c r="A37" s="5" t="s">
        <v>89</v>
      </c>
      <c r="B37" s="5"/>
      <c r="C37" s="5" t="s">
        <v>90</v>
      </c>
    </row>
    <row r="38" spans="1:3" ht="13.5">
      <c r="A38" s="5" t="s">
        <v>91</v>
      </c>
      <c r="B38" s="5"/>
      <c r="C38" s="5" t="s">
        <v>92</v>
      </c>
    </row>
    <row r="39" spans="1:3" ht="13.5">
      <c r="A39" s="5" t="s">
        <v>93</v>
      </c>
      <c r="B39" s="5"/>
      <c r="C39" s="5" t="s">
        <v>94</v>
      </c>
    </row>
    <row r="40" spans="1:3" ht="13.5">
      <c r="A40" s="5" t="s">
        <v>95</v>
      </c>
      <c r="B40" s="5"/>
      <c r="C40" s="5" t="s">
        <v>96</v>
      </c>
    </row>
    <row r="41" spans="1:3" ht="13.5">
      <c r="A41" s="5" t="s">
        <v>97</v>
      </c>
      <c r="B41" s="5"/>
      <c r="C41" s="5" t="s">
        <v>98</v>
      </c>
    </row>
    <row r="42" spans="1:3" ht="13.5">
      <c r="A42" s="5" t="s">
        <v>99</v>
      </c>
      <c r="B42" s="5"/>
      <c r="C42" s="5" t="s">
        <v>100</v>
      </c>
    </row>
    <row r="43" spans="1:3" ht="13.5">
      <c r="A43" s="5" t="s">
        <v>101</v>
      </c>
      <c r="B43" s="5"/>
      <c r="C43" s="5" t="s">
        <v>102</v>
      </c>
    </row>
    <row r="44" spans="1:3" ht="13.5">
      <c r="A44" s="5" t="s">
        <v>103</v>
      </c>
      <c r="B44" s="5"/>
      <c r="C44" s="5" t="s">
        <v>104</v>
      </c>
    </row>
    <row r="45" spans="1:3" ht="13.5">
      <c r="A45" s="5" t="s">
        <v>105</v>
      </c>
      <c r="B45" s="5"/>
      <c r="C45" s="5" t="s">
        <v>106</v>
      </c>
    </row>
    <row r="46" spans="1:3" ht="13.5">
      <c r="A46" s="5" t="s">
        <v>107</v>
      </c>
      <c r="B46" s="5"/>
      <c r="C46" s="5" t="s">
        <v>108</v>
      </c>
    </row>
    <row r="47" spans="1:3" ht="13.5">
      <c r="A47" s="5" t="s">
        <v>109</v>
      </c>
      <c r="B47" s="5"/>
      <c r="C47" s="5" t="s">
        <v>110</v>
      </c>
    </row>
    <row r="48" spans="1:3" ht="13.5">
      <c r="A48" s="5" t="s">
        <v>111</v>
      </c>
      <c r="B48" s="5"/>
      <c r="C48" s="5" t="s">
        <v>112</v>
      </c>
    </row>
    <row r="49" spans="1:3" ht="13.5">
      <c r="A49" s="5" t="s">
        <v>113</v>
      </c>
      <c r="B49" s="5"/>
      <c r="C49" s="5" t="s">
        <v>114</v>
      </c>
    </row>
    <row r="50" spans="1:3" ht="13.5">
      <c r="A50" s="5" t="s">
        <v>115</v>
      </c>
      <c r="B50" s="5"/>
      <c r="C50" s="5" t="s">
        <v>116</v>
      </c>
    </row>
    <row r="51" spans="1:3" ht="13.5">
      <c r="A51" s="5" t="s">
        <v>117</v>
      </c>
      <c r="B51" s="5"/>
      <c r="C51" s="5" t="s">
        <v>118</v>
      </c>
    </row>
    <row r="52" spans="1:3" ht="13.5">
      <c r="A52" s="5" t="s">
        <v>119</v>
      </c>
      <c r="B52" s="5"/>
      <c r="C52" s="5" t="s">
        <v>120</v>
      </c>
    </row>
    <row r="53" spans="1:3" ht="13.5">
      <c r="A53" s="5" t="s">
        <v>121</v>
      </c>
      <c r="B53" s="5"/>
      <c r="C53" s="5" t="s">
        <v>122</v>
      </c>
    </row>
    <row r="54" spans="1:3" ht="13.5">
      <c r="A54" s="5" t="s">
        <v>123</v>
      </c>
      <c r="B54" s="5"/>
      <c r="C54" s="5" t="s">
        <v>124</v>
      </c>
    </row>
    <row r="55" spans="1:3" ht="13.5">
      <c r="A55" s="5" t="s">
        <v>125</v>
      </c>
      <c r="B55" s="5"/>
      <c r="C55" s="5" t="s">
        <v>126</v>
      </c>
    </row>
    <row r="56" spans="1:3" ht="13.5">
      <c r="A56" s="5" t="s">
        <v>127</v>
      </c>
      <c r="B56" s="5"/>
      <c r="C56" s="5" t="s">
        <v>128</v>
      </c>
    </row>
    <row r="57" spans="1:3" ht="13.5">
      <c r="A57" s="5" t="s">
        <v>129</v>
      </c>
      <c r="B57" s="5"/>
      <c r="C57" s="5" t="s">
        <v>130</v>
      </c>
    </row>
    <row r="58" spans="1:3" ht="13.5">
      <c r="A58" s="5" t="s">
        <v>131</v>
      </c>
      <c r="B58" s="5"/>
      <c r="C58" s="5" t="s">
        <v>132</v>
      </c>
    </row>
    <row r="59" spans="1:3" ht="13.5">
      <c r="A59" s="5" t="s">
        <v>133</v>
      </c>
      <c r="B59" s="5"/>
      <c r="C59" s="5" t="s">
        <v>134</v>
      </c>
    </row>
    <row r="60" spans="1:3" ht="13.5">
      <c r="A60" s="5" t="s">
        <v>135</v>
      </c>
      <c r="B60" s="5"/>
      <c r="C60" s="5" t="s">
        <v>136</v>
      </c>
    </row>
    <row r="61" spans="1:3" ht="13.5">
      <c r="A61" s="5" t="s">
        <v>137</v>
      </c>
      <c r="B61" s="5"/>
      <c r="C61" s="5" t="s">
        <v>138</v>
      </c>
    </row>
    <row r="62" spans="1:3" ht="13.5">
      <c r="A62" s="5" t="s">
        <v>139</v>
      </c>
      <c r="B62" s="5"/>
      <c r="C62" s="5" t="s">
        <v>140</v>
      </c>
    </row>
    <row r="63" spans="1:3" ht="13.5">
      <c r="A63" s="5" t="s">
        <v>141</v>
      </c>
      <c r="B63" s="5"/>
      <c r="C63" s="5" t="s">
        <v>142</v>
      </c>
    </row>
    <row r="64" spans="1:3" ht="13.5">
      <c r="A64" s="5" t="s">
        <v>143</v>
      </c>
      <c r="B64" s="5"/>
      <c r="C64" s="5" t="s">
        <v>144</v>
      </c>
    </row>
    <row r="65" spans="1:3" ht="13.5">
      <c r="A65" s="5" t="s">
        <v>145</v>
      </c>
      <c r="B65" s="5"/>
      <c r="C65" s="5" t="s">
        <v>146</v>
      </c>
    </row>
    <row r="66" spans="1:3" ht="13.5">
      <c r="A66" s="5" t="s">
        <v>147</v>
      </c>
      <c r="B66" s="5"/>
      <c r="C66" s="5" t="s">
        <v>148</v>
      </c>
    </row>
    <row r="67" spans="1:3" ht="13.5">
      <c r="A67" s="5" t="s">
        <v>149</v>
      </c>
      <c r="B67" s="5"/>
      <c r="C67" s="5" t="s">
        <v>150</v>
      </c>
    </row>
    <row r="68" spans="1:3" ht="13.5">
      <c r="A68" s="5" t="s">
        <v>151</v>
      </c>
      <c r="B68" s="5"/>
      <c r="C68" s="5" t="s">
        <v>152</v>
      </c>
    </row>
    <row r="69" spans="1:3" ht="13.5">
      <c r="A69" s="5" t="s">
        <v>153</v>
      </c>
      <c r="B69" s="5"/>
      <c r="C69" s="9" t="s">
        <v>154</v>
      </c>
    </row>
    <row r="70" spans="1:3" ht="13.5">
      <c r="A70" s="5" t="s">
        <v>155</v>
      </c>
      <c r="B70" s="5"/>
      <c r="C70" s="5" t="s">
        <v>156</v>
      </c>
    </row>
    <row r="71" spans="1:3" ht="13.5">
      <c r="A71" s="5" t="s">
        <v>157</v>
      </c>
      <c r="B71" s="5"/>
      <c r="C71" s="5" t="s">
        <v>158</v>
      </c>
    </row>
    <row r="72" spans="1:3" s="10" customFormat="1" ht="13.5">
      <c r="A72" s="5" t="s">
        <v>159</v>
      </c>
      <c r="B72" s="5"/>
      <c r="C72" s="5" t="s">
        <v>160</v>
      </c>
    </row>
    <row r="73" spans="1:3" s="10" customFormat="1" ht="13.5">
      <c r="A73" s="5" t="s">
        <v>161</v>
      </c>
      <c r="B73" s="5"/>
      <c r="C73" s="11" t="s">
        <v>162</v>
      </c>
    </row>
    <row r="74" spans="1:3" ht="13.5">
      <c r="A74" s="5" t="s">
        <v>163</v>
      </c>
      <c r="B74" s="5"/>
      <c r="C74" s="5" t="s">
        <v>164</v>
      </c>
    </row>
    <row r="75" spans="1:3" ht="13.5">
      <c r="A75" s="3"/>
      <c r="B75" s="5"/>
      <c r="C75" s="5" t="s">
        <v>165</v>
      </c>
    </row>
    <row r="76" spans="1:3" ht="13.5">
      <c r="A76" s="3"/>
      <c r="B76" s="5"/>
      <c r="C76" s="5" t="s">
        <v>166</v>
      </c>
    </row>
    <row r="77" spans="1:3" ht="13.5">
      <c r="A77" s="3"/>
      <c r="B77" s="5"/>
      <c r="C77" s="5" t="s">
        <v>167</v>
      </c>
    </row>
    <row r="78" spans="1:3" ht="13.5">
      <c r="A78" s="3"/>
      <c r="B78" s="5"/>
      <c r="C78" s="5" t="s">
        <v>168</v>
      </c>
    </row>
    <row r="79" spans="1:3" ht="13.5">
      <c r="A79" s="3"/>
      <c r="B79" s="5"/>
      <c r="C79" s="5" t="s">
        <v>169</v>
      </c>
    </row>
    <row r="80" spans="1:3" ht="13.5">
      <c r="A80" s="3"/>
      <c r="B80" s="5"/>
      <c r="C80" s="5" t="s">
        <v>170</v>
      </c>
    </row>
    <row r="81" spans="1:3" ht="13.5">
      <c r="A81" s="3"/>
      <c r="B81" s="5"/>
      <c r="C81" s="5" t="s">
        <v>171</v>
      </c>
    </row>
    <row r="82" spans="1:3" ht="13.5">
      <c r="A82" s="3"/>
      <c r="B82" s="5"/>
      <c r="C82" s="12" t="s">
        <v>172</v>
      </c>
    </row>
    <row r="83" spans="1:3" ht="13.5">
      <c r="A83" s="3"/>
      <c r="B83" s="5"/>
      <c r="C83" s="5" t="s">
        <v>173</v>
      </c>
    </row>
    <row r="84" spans="1:3" ht="13.5">
      <c r="A84" s="3"/>
      <c r="B84" s="5"/>
      <c r="C84" s="5" t="s">
        <v>174</v>
      </c>
    </row>
    <row r="85" spans="1:3" ht="13.5">
      <c r="A85" s="3"/>
      <c r="B85" s="5"/>
      <c r="C85" s="5" t="s">
        <v>175</v>
      </c>
    </row>
    <row r="86" spans="1:3" ht="13.5">
      <c r="A86" s="3"/>
      <c r="B86" s="5"/>
      <c r="C86" s="5" t="s">
        <v>176</v>
      </c>
    </row>
    <row r="87" spans="1:3" ht="13.5">
      <c r="A87" s="3"/>
      <c r="B87" s="5"/>
      <c r="C87" s="5" t="s">
        <v>177</v>
      </c>
    </row>
    <row r="88" spans="1:3" ht="13.5">
      <c r="A88" s="3"/>
      <c r="B88" s="5"/>
      <c r="C88" s="5" t="s">
        <v>178</v>
      </c>
    </row>
    <row r="89" spans="1:3" ht="13.5">
      <c r="A89" s="3"/>
      <c r="B89" s="5"/>
      <c r="C89" s="5" t="s">
        <v>179</v>
      </c>
    </row>
    <row r="90" spans="1:3" ht="13.5">
      <c r="A90" s="3"/>
      <c r="B90" s="5"/>
      <c r="C90" s="5" t="s">
        <v>180</v>
      </c>
    </row>
    <row r="91" spans="1:3" ht="13.5">
      <c r="A91" s="3"/>
      <c r="B91" s="5"/>
      <c r="C91" s="5" t="s">
        <v>181</v>
      </c>
    </row>
    <row r="92" spans="1:3" ht="13.5">
      <c r="A92" s="3"/>
      <c r="B92" s="5"/>
      <c r="C92" s="5" t="s">
        <v>182</v>
      </c>
    </row>
    <row r="93" spans="1:3" ht="13.5">
      <c r="A93" s="3"/>
      <c r="B93" s="5"/>
      <c r="C93" s="5" t="s">
        <v>183</v>
      </c>
    </row>
    <row r="94" spans="1:3" ht="13.5">
      <c r="A94" s="3"/>
      <c r="B94" s="5"/>
      <c r="C94" s="5" t="s">
        <v>184</v>
      </c>
    </row>
    <row r="95" spans="1:3" ht="13.5">
      <c r="A95" s="3"/>
      <c r="B95" s="5"/>
      <c r="C95" s="13" t="s">
        <v>185</v>
      </c>
    </row>
    <row r="96" spans="1:3" ht="13.5">
      <c r="A96" s="3"/>
      <c r="B96" s="5"/>
      <c r="C96" s="5" t="s">
        <v>186</v>
      </c>
    </row>
    <row r="97" spans="1:3" ht="13.5">
      <c r="A97" s="3"/>
      <c r="B97" s="5"/>
      <c r="C97" s="5" t="s">
        <v>187</v>
      </c>
    </row>
    <row r="98" spans="1:3" ht="13.5">
      <c r="A98" s="3"/>
      <c r="B98" s="5"/>
      <c r="C98" s="5" t="s">
        <v>188</v>
      </c>
    </row>
    <row r="99" spans="1:3" ht="13.5">
      <c r="A99" s="3"/>
      <c r="B99" s="5"/>
      <c r="C99" s="13" t="s">
        <v>189</v>
      </c>
    </row>
    <row r="100" spans="1:3" ht="13.5">
      <c r="A100" s="3"/>
      <c r="B100" s="5"/>
      <c r="C100" s="5" t="s">
        <v>190</v>
      </c>
    </row>
    <row r="101" spans="1:3" ht="13.5">
      <c r="A101" s="3"/>
      <c r="B101" s="5"/>
      <c r="C101" s="5" t="s">
        <v>191</v>
      </c>
    </row>
    <row r="102" spans="1:3" ht="13.5">
      <c r="A102" s="3"/>
      <c r="B102" s="5"/>
      <c r="C102" s="5" t="s">
        <v>192</v>
      </c>
    </row>
    <row r="103" spans="1:3" ht="13.5">
      <c r="A103" s="3"/>
      <c r="B103" s="5"/>
      <c r="C103" s="5" t="s">
        <v>193</v>
      </c>
    </row>
    <row r="104" spans="1:3" ht="13.5">
      <c r="A104" s="3"/>
      <c r="B104" s="5"/>
      <c r="C104" s="5" t="s">
        <v>194</v>
      </c>
    </row>
    <row r="105" spans="1:3" ht="13.5">
      <c r="A105" s="3"/>
      <c r="B105" s="5"/>
      <c r="C105" s="5" t="s">
        <v>195</v>
      </c>
    </row>
    <row r="106" spans="1:3" ht="13.5">
      <c r="A106" s="3"/>
      <c r="B106" s="5"/>
      <c r="C106" s="5" t="s">
        <v>196</v>
      </c>
    </row>
    <row r="107" spans="1:3" ht="13.5">
      <c r="A107" s="3"/>
      <c r="B107" s="5"/>
      <c r="C107" s="5" t="s">
        <v>197</v>
      </c>
    </row>
    <row r="108" spans="1:3" ht="13.5">
      <c r="A108" s="3"/>
      <c r="B108" s="5"/>
      <c r="C108" s="5" t="s">
        <v>198</v>
      </c>
    </row>
    <row r="109" spans="1:3" ht="13.5">
      <c r="A109" s="3"/>
      <c r="B109" s="5"/>
      <c r="C109" s="5" t="s">
        <v>199</v>
      </c>
    </row>
    <row r="110" spans="1:3" ht="13.5">
      <c r="A110" s="3"/>
      <c r="B110" s="5"/>
      <c r="C110" s="5" t="s">
        <v>200</v>
      </c>
    </row>
    <row r="111" spans="1:3" ht="13.5">
      <c r="A111" s="3"/>
      <c r="B111" s="5"/>
      <c r="C111" s="5" t="s">
        <v>201</v>
      </c>
    </row>
    <row r="112" spans="1:3" ht="13.5">
      <c r="A112" s="3"/>
      <c r="B112" s="5"/>
      <c r="C112" s="5" t="s">
        <v>202</v>
      </c>
    </row>
    <row r="113" spans="1:3" ht="13.5">
      <c r="A113" s="3"/>
      <c r="B113" s="5"/>
      <c r="C113" s="5" t="s">
        <v>203</v>
      </c>
    </row>
    <row r="114" spans="1:3" ht="13.5">
      <c r="A114" s="3"/>
      <c r="B114" s="5"/>
      <c r="C114" s="5" t="s">
        <v>204</v>
      </c>
    </row>
    <row r="115" spans="1:3" ht="13.5">
      <c r="A115" s="3"/>
      <c r="C115" s="5" t="s">
        <v>205</v>
      </c>
    </row>
    <row r="116" spans="1:3" ht="13.5">
      <c r="A116" s="3"/>
      <c r="C116" s="15">
        <f>COUNTA(C3:C115)</f>
        <v>113</v>
      </c>
    </row>
    <row r="117" ht="13.5">
      <c r="C117" s="1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I35"/>
  <sheetViews>
    <sheetView zoomScalePageLayoutView="0" workbookViewId="0" topLeftCell="A1">
      <selection activeCell="A10" sqref="A10"/>
    </sheetView>
  </sheetViews>
  <sheetFormatPr defaultColWidth="9.140625" defaultRowHeight="12.75"/>
  <cols>
    <col min="1" max="4" width="9.140625" style="153" customWidth="1"/>
    <col min="5" max="5" width="30.28125" style="153" bestFit="1" customWidth="1"/>
    <col min="6" max="16384" width="9.140625" style="153" customWidth="1"/>
  </cols>
  <sheetData>
    <row r="1" spans="1:9" ht="21">
      <c r="A1" s="376" t="s">
        <v>236</v>
      </c>
      <c r="B1" s="376"/>
      <c r="C1" s="376"/>
      <c r="D1" s="376"/>
      <c r="E1" s="376"/>
      <c r="F1" s="376"/>
      <c r="G1" s="376"/>
      <c r="H1" s="376"/>
      <c r="I1" s="376"/>
    </row>
    <row r="2" spans="1:9" ht="18.75">
      <c r="A2" s="377" t="s">
        <v>237</v>
      </c>
      <c r="B2" s="377"/>
      <c r="C2" s="377"/>
      <c r="D2" s="377"/>
      <c r="E2" s="377"/>
      <c r="F2" s="377"/>
      <c r="G2" s="377"/>
      <c r="H2" s="377"/>
      <c r="I2" s="377"/>
    </row>
    <row r="3" spans="1:9" ht="15">
      <c r="A3" s="154"/>
      <c r="B3" s="154"/>
      <c r="C3" s="154"/>
      <c r="D3" s="154"/>
      <c r="E3" s="154"/>
      <c r="F3" s="154"/>
      <c r="G3" s="154"/>
      <c r="H3" s="154"/>
      <c r="I3" s="154"/>
    </row>
    <row r="4" spans="1:9" ht="15">
      <c r="A4" s="155" t="s">
        <v>238</v>
      </c>
      <c r="B4" s="378" t="s">
        <v>73</v>
      </c>
      <c r="C4" s="379"/>
      <c r="D4" s="154"/>
      <c r="E4" s="155" t="s">
        <v>239</v>
      </c>
      <c r="F4" s="380" t="s">
        <v>240</v>
      </c>
      <c r="G4" s="381"/>
      <c r="H4" s="381"/>
      <c r="I4" s="382"/>
    </row>
    <row r="5" spans="1:9" ht="15">
      <c r="A5" s="155"/>
      <c r="B5" s="156"/>
      <c r="C5" s="156"/>
      <c r="D5" s="154"/>
      <c r="E5" s="155"/>
      <c r="F5" s="156"/>
      <c r="G5" s="156"/>
      <c r="H5" s="156"/>
      <c r="I5" s="156"/>
    </row>
    <row r="6" spans="1:9" ht="15">
      <c r="A6" s="155" t="s">
        <v>241</v>
      </c>
      <c r="B6" s="156"/>
      <c r="C6" s="156"/>
      <c r="D6" s="156"/>
      <c r="E6" s="154"/>
      <c r="F6" s="156"/>
      <c r="G6" s="156"/>
      <c r="H6" s="156"/>
      <c r="I6" s="156"/>
    </row>
    <row r="7" spans="1:9" ht="15">
      <c r="A7" s="154"/>
      <c r="B7" s="154"/>
      <c r="C7" s="154"/>
      <c r="D7" s="154"/>
      <c r="E7" s="154"/>
      <c r="F7" s="154"/>
      <c r="G7" s="154"/>
      <c r="H7" s="154"/>
      <c r="I7" s="154"/>
    </row>
    <row r="8" spans="1:9" ht="15">
      <c r="A8" s="156"/>
      <c r="B8" s="156"/>
      <c r="C8" s="156"/>
      <c r="D8" s="156"/>
      <c r="E8" s="383" t="s">
        <v>242</v>
      </c>
      <c r="F8" s="156"/>
      <c r="G8" s="383" t="s">
        <v>243</v>
      </c>
      <c r="H8" s="156"/>
      <c r="I8" s="383" t="s">
        <v>244</v>
      </c>
    </row>
    <row r="9" spans="1:9" ht="15.75" thickBot="1">
      <c r="A9" s="157" t="s">
        <v>278</v>
      </c>
      <c r="B9" s="157"/>
      <c r="C9" s="158"/>
      <c r="D9" s="158"/>
      <c r="E9" s="384"/>
      <c r="F9" s="159"/>
      <c r="G9" s="385"/>
      <c r="H9" s="159"/>
      <c r="I9" s="385"/>
    </row>
    <row r="10" spans="1:9" ht="15">
      <c r="A10" s="160" t="s">
        <v>245</v>
      </c>
      <c r="B10" s="160"/>
      <c r="C10" s="160"/>
      <c r="D10" s="160"/>
      <c r="E10" s="161">
        <v>3350000</v>
      </c>
      <c r="F10" s="162"/>
      <c r="G10" s="163"/>
      <c r="H10" s="164"/>
      <c r="I10" s="163"/>
    </row>
    <row r="11" spans="1:9" ht="15">
      <c r="A11" s="160" t="s">
        <v>246</v>
      </c>
      <c r="B11" s="160"/>
      <c r="C11" s="160"/>
      <c r="D11" s="160"/>
      <c r="E11" s="165">
        <v>767000</v>
      </c>
      <c r="F11" s="162"/>
      <c r="G11" s="166"/>
      <c r="H11" s="164"/>
      <c r="I11" s="166"/>
    </row>
    <row r="12" spans="1:9" ht="15">
      <c r="A12" s="160" t="s">
        <v>247</v>
      </c>
      <c r="B12" s="160"/>
      <c r="C12" s="160"/>
      <c r="D12" s="160"/>
      <c r="E12" s="165">
        <v>22929000</v>
      </c>
      <c r="F12" s="162"/>
      <c r="G12" s="166"/>
      <c r="H12" s="164"/>
      <c r="I12" s="166"/>
    </row>
    <row r="13" spans="1:9" ht="15">
      <c r="A13" s="160" t="s">
        <v>248</v>
      </c>
      <c r="B13" s="160"/>
      <c r="C13" s="160"/>
      <c r="D13" s="160"/>
      <c r="E13" s="165">
        <v>7174000</v>
      </c>
      <c r="F13" s="162"/>
      <c r="G13" s="166"/>
      <c r="H13" s="164"/>
      <c r="I13" s="166"/>
    </row>
    <row r="14" spans="1:9" ht="15">
      <c r="A14" s="160" t="s">
        <v>249</v>
      </c>
      <c r="B14" s="160"/>
      <c r="C14" s="160"/>
      <c r="D14" s="160"/>
      <c r="E14" s="165">
        <v>3514000</v>
      </c>
      <c r="F14" s="162"/>
      <c r="G14" s="166"/>
      <c r="H14" s="164"/>
      <c r="I14" s="166"/>
    </row>
    <row r="15" spans="1:9" ht="15">
      <c r="A15" s="160" t="s">
        <v>250</v>
      </c>
      <c r="B15" s="160"/>
      <c r="C15" s="160"/>
      <c r="D15" s="160"/>
      <c r="E15" s="165">
        <v>490000</v>
      </c>
      <c r="F15" s="162"/>
      <c r="G15" s="166"/>
      <c r="H15" s="164"/>
      <c r="I15" s="166"/>
    </row>
    <row r="16" spans="1:9" ht="15">
      <c r="A16" s="160" t="s">
        <v>251</v>
      </c>
      <c r="B16" s="160"/>
      <c r="C16" s="160"/>
      <c r="D16" s="160"/>
      <c r="E16" s="165">
        <v>24907000</v>
      </c>
      <c r="F16" s="162"/>
      <c r="G16" s="166"/>
      <c r="H16" s="164"/>
      <c r="I16" s="166"/>
    </row>
    <row r="17" spans="1:9" ht="15">
      <c r="A17" s="162" t="s">
        <v>253</v>
      </c>
      <c r="B17" s="160"/>
      <c r="C17" s="160"/>
      <c r="D17" s="160"/>
      <c r="E17" s="167">
        <v>698000</v>
      </c>
      <c r="F17" s="162"/>
      <c r="G17" s="166"/>
      <c r="H17" s="164"/>
      <c r="I17" s="166"/>
    </row>
    <row r="18" spans="1:9" ht="15">
      <c r="A18" s="162" t="s">
        <v>254</v>
      </c>
      <c r="B18" s="160"/>
      <c r="C18" s="160"/>
      <c r="D18" s="160"/>
      <c r="E18" s="160">
        <v>0</v>
      </c>
      <c r="F18" s="162"/>
      <c r="G18" s="166"/>
      <c r="H18" s="164"/>
      <c r="I18" s="166"/>
    </row>
    <row r="19" spans="1:9" ht="15">
      <c r="A19" s="168" t="s">
        <v>255</v>
      </c>
      <c r="B19" s="154"/>
      <c r="C19" s="154"/>
      <c r="D19" s="154"/>
      <c r="E19" s="169">
        <v>0</v>
      </c>
      <c r="F19" s="154"/>
      <c r="G19" s="170" t="s">
        <v>256</v>
      </c>
      <c r="H19" s="171"/>
      <c r="I19" s="166"/>
    </row>
    <row r="20" spans="1:9" ht="15">
      <c r="A20" s="154" t="s">
        <v>257</v>
      </c>
      <c r="B20" s="154"/>
      <c r="C20" s="154"/>
      <c r="D20" s="154"/>
      <c r="E20" s="172">
        <v>56741000</v>
      </c>
      <c r="F20" s="154"/>
      <c r="G20" s="170" t="s">
        <v>256</v>
      </c>
      <c r="H20" s="171"/>
      <c r="I20" s="166"/>
    </row>
    <row r="21" spans="1:9" ht="15">
      <c r="A21" s="168" t="s">
        <v>258</v>
      </c>
      <c r="B21" s="154"/>
      <c r="C21" s="154"/>
      <c r="D21" s="154"/>
      <c r="E21" s="172">
        <v>5254000</v>
      </c>
      <c r="F21" s="154"/>
      <c r="G21" s="170" t="s">
        <v>256</v>
      </c>
      <c r="H21" s="171"/>
      <c r="I21" s="166"/>
    </row>
    <row r="22" spans="1:9" ht="15">
      <c r="A22" s="154" t="s">
        <v>259</v>
      </c>
      <c r="B22" s="154"/>
      <c r="C22" s="154"/>
      <c r="D22" s="154"/>
      <c r="E22" s="172">
        <v>3792000</v>
      </c>
      <c r="F22" s="154"/>
      <c r="G22" s="170" t="s">
        <v>256</v>
      </c>
      <c r="H22" s="171"/>
      <c r="I22" s="166"/>
    </row>
    <row r="23" spans="1:9" ht="15">
      <c r="A23" s="154" t="s">
        <v>260</v>
      </c>
      <c r="B23" s="154"/>
      <c r="C23" s="154"/>
      <c r="D23" s="154"/>
      <c r="E23" s="172">
        <v>26695000</v>
      </c>
      <c r="F23" s="154"/>
      <c r="G23" s="170" t="s">
        <v>256</v>
      </c>
      <c r="H23" s="171"/>
      <c r="I23" s="166"/>
    </row>
    <row r="24" spans="1:9" ht="15">
      <c r="A24" s="154" t="s">
        <v>261</v>
      </c>
      <c r="B24" s="154"/>
      <c r="C24" s="154"/>
      <c r="D24" s="154"/>
      <c r="E24" s="172">
        <v>20037000</v>
      </c>
      <c r="F24" s="154"/>
      <c r="G24" s="170" t="s">
        <v>256</v>
      </c>
      <c r="H24" s="171"/>
      <c r="I24" s="166"/>
    </row>
    <row r="25" spans="1:9" ht="15">
      <c r="A25" s="154" t="s">
        <v>262</v>
      </c>
      <c r="B25" s="154"/>
      <c r="C25" s="154"/>
      <c r="D25" s="154"/>
      <c r="E25" s="172">
        <v>13378000</v>
      </c>
      <c r="F25" s="154"/>
      <c r="G25" s="170" t="s">
        <v>256</v>
      </c>
      <c r="H25" s="171"/>
      <c r="I25" s="166"/>
    </row>
    <row r="26" spans="1:9" ht="15">
      <c r="A26" s="154" t="s">
        <v>263</v>
      </c>
      <c r="B26" s="154"/>
      <c r="C26" s="154"/>
      <c r="D26" s="154"/>
      <c r="E26" s="172">
        <v>69223000</v>
      </c>
      <c r="F26" s="154"/>
      <c r="G26" s="170" t="s">
        <v>256</v>
      </c>
      <c r="H26" s="171"/>
      <c r="I26" s="166"/>
    </row>
    <row r="27" spans="1:9" ht="15">
      <c r="A27" s="154" t="s">
        <v>264</v>
      </c>
      <c r="B27" s="154"/>
      <c r="C27" s="154"/>
      <c r="D27" s="154"/>
      <c r="E27" s="172">
        <v>64273000</v>
      </c>
      <c r="F27" s="154"/>
      <c r="G27" s="170" t="s">
        <v>256</v>
      </c>
      <c r="H27" s="171"/>
      <c r="I27" s="166"/>
    </row>
    <row r="28" spans="1:9" ht="15">
      <c r="A28" s="154" t="s">
        <v>265</v>
      </c>
      <c r="B28" s="154"/>
      <c r="C28" s="154"/>
      <c r="D28" s="154"/>
      <c r="E28" s="172">
        <v>9332000</v>
      </c>
      <c r="F28" s="154"/>
      <c r="G28" s="170" t="s">
        <v>256</v>
      </c>
      <c r="H28" s="171"/>
      <c r="I28" s="166"/>
    </row>
    <row r="29" spans="1:9" ht="15">
      <c r="A29" s="154" t="s">
        <v>266</v>
      </c>
      <c r="B29" s="154"/>
      <c r="C29" s="154"/>
      <c r="D29" s="154"/>
      <c r="E29" s="172">
        <v>15290000</v>
      </c>
      <c r="F29" s="154"/>
      <c r="G29" s="170" t="s">
        <v>256</v>
      </c>
      <c r="H29" s="171"/>
      <c r="I29" s="166"/>
    </row>
    <row r="30" spans="1:9" ht="15">
      <c r="A30" s="160" t="s">
        <v>252</v>
      </c>
      <c r="B30" s="160"/>
      <c r="C30" s="160"/>
      <c r="D30" s="160"/>
      <c r="E30" s="165">
        <v>49183000</v>
      </c>
      <c r="F30" s="162"/>
      <c r="G30" s="166"/>
      <c r="H30" s="164"/>
      <c r="I30" s="166"/>
    </row>
    <row r="31" spans="1:9" ht="15">
      <c r="A31" s="154"/>
      <c r="B31" s="154"/>
      <c r="C31" s="154"/>
      <c r="D31" s="154"/>
      <c r="E31" s="154"/>
      <c r="F31" s="154"/>
      <c r="G31" s="154"/>
      <c r="H31" s="154"/>
      <c r="I31" s="154"/>
    </row>
    <row r="32" spans="1:9" ht="15">
      <c r="A32" s="168" t="s">
        <v>267</v>
      </c>
      <c r="B32" s="154"/>
      <c r="C32" s="154"/>
      <c r="D32" s="154"/>
      <c r="E32" s="154"/>
      <c r="F32" s="154"/>
      <c r="G32" s="154"/>
      <c r="H32" s="154"/>
      <c r="I32" s="154"/>
    </row>
    <row r="33" spans="1:9" ht="15">
      <c r="A33" s="168" t="s">
        <v>268</v>
      </c>
      <c r="B33" s="154"/>
      <c r="C33" s="154"/>
      <c r="D33" s="154"/>
      <c r="E33" s="154"/>
      <c r="F33" s="154"/>
      <c r="G33" s="154"/>
      <c r="H33" s="154"/>
      <c r="I33" s="154"/>
    </row>
    <row r="34" spans="1:9" ht="14.25">
      <c r="A34" s="168" t="s">
        <v>269</v>
      </c>
      <c r="B34" s="154"/>
      <c r="C34" s="154"/>
      <c r="D34" s="154"/>
      <c r="E34" s="154"/>
      <c r="F34" s="154"/>
      <c r="G34" s="154"/>
      <c r="H34" s="154"/>
      <c r="I34" s="154"/>
    </row>
    <row r="35" spans="1:9" ht="14.25">
      <c r="A35" s="154"/>
      <c r="B35" s="154" t="s">
        <v>270</v>
      </c>
      <c r="C35" s="154"/>
      <c r="D35" s="154"/>
      <c r="E35" s="154"/>
      <c r="F35" s="154"/>
      <c r="G35" s="154"/>
      <c r="H35" s="154"/>
      <c r="I35" s="154"/>
    </row>
  </sheetData>
  <sheetProtection/>
  <mergeCells count="7">
    <mergeCell ref="A1:I1"/>
    <mergeCell ref="A2:I2"/>
    <mergeCell ref="B4:C4"/>
    <mergeCell ref="F4:I4"/>
    <mergeCell ref="E8:E9"/>
    <mergeCell ref="G8:G9"/>
    <mergeCell ref="I8:I9"/>
  </mergeCells>
  <dataValidations count="2">
    <dataValidation type="whole" operator="greaterThanOrEqual" allowBlank="1" showInputMessage="1" showErrorMessage="1" error="Use whole numbers equal to or more than zero." sqref="I10:I16 I17:I30">
      <formula1>0</formula1>
    </dataValidation>
    <dataValidation type="whole" operator="lessThanOrEqual" allowBlank="1" showInputMessage="1" showErrorMessage="1" error="Use whole numbers equal to or less than zero." sqref="G10:G16 G17:G18 G30">
      <formula1>0</formula1>
    </dataValidation>
  </dataValidation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9"/>
  <dimension ref="A2:A4"/>
  <sheetViews>
    <sheetView zoomScalePageLayoutView="0" workbookViewId="0" topLeftCell="A1">
      <selection activeCell="A3" sqref="A3"/>
    </sheetView>
  </sheetViews>
  <sheetFormatPr defaultColWidth="9.140625" defaultRowHeight="12.75"/>
  <cols>
    <col min="1" max="16384" width="9.140625" style="153" customWidth="1"/>
  </cols>
  <sheetData>
    <row r="2" ht="12.75">
      <c r="A2" s="152" t="s">
        <v>233</v>
      </c>
    </row>
    <row r="3" ht="12.75">
      <c r="A3" s="152" t="s">
        <v>234</v>
      </c>
    </row>
    <row r="4" ht="12.75">
      <c r="A4" s="152" t="s">
        <v>235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Servin</dc:creator>
  <cp:keywords/>
  <dc:description/>
  <cp:lastModifiedBy>Oliveras, Jillian</cp:lastModifiedBy>
  <cp:lastPrinted>2014-10-08T19:51:29Z</cp:lastPrinted>
  <dcterms:created xsi:type="dcterms:W3CDTF">2006-01-10T19:40:34Z</dcterms:created>
  <dcterms:modified xsi:type="dcterms:W3CDTF">2014-10-10T23:09:15Z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RHPV64EJFW6T-44-2133</vt:lpwstr>
  </property>
  <property fmtid="{D5CDD505-2E9C-101B-9397-08002B2CF9AE}" pid="3" name="_dlc_DocIdItemGuid">
    <vt:lpwstr>e2902a32-cb0c-46b7-872e-d7003a76bdf9</vt:lpwstr>
  </property>
  <property fmtid="{D5CDD505-2E9C-101B-9397-08002B2CF9AE}" pid="4" name="_dlc_DocIdUrl">
    <vt:lpwstr>https://staging.rcc.edu/about/president/strategic-planning/_layouts/DocIdRedir.aspx?ID=RHPV64EJFW6T-44-2133, RHPV64EJFW6T-44-2133</vt:lpwstr>
  </property>
</Properties>
</file>